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ee5cabd4556bd50c/Powerpages/Results/2014/"/>
    </mc:Choice>
  </mc:AlternateContent>
  <bookViews>
    <workbookView xWindow="0" yWindow="0" windowWidth="24000" windowHeight="10320"/>
  </bookViews>
  <sheets>
    <sheet name="MNstate_results" sheetId="1" r:id="rId1"/>
    <sheet name="Records" sheetId="2" r:id="rId2"/>
  </sheets>
  <externalReferences>
    <externalReference r:id="rId3"/>
    <externalReference r:id="rId4"/>
  </externalReferences>
  <calcPr calcId="1629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1" i="1" l="1"/>
  <c r="T79" i="1"/>
  <c r="T78" i="1"/>
  <c r="T77" i="1"/>
  <c r="T76" i="1"/>
  <c r="T75" i="1"/>
  <c r="T74" i="1"/>
  <c r="M80" i="1"/>
  <c r="T80" i="1"/>
  <c r="D80" i="1"/>
  <c r="D75" i="1"/>
  <c r="D82" i="1"/>
  <c r="D76" i="1"/>
  <c r="D81" i="1"/>
  <c r="D79" i="1"/>
  <c r="D78" i="1"/>
  <c r="D77" i="1"/>
  <c r="D74" i="1"/>
  <c r="T44" i="1"/>
  <c r="C73" i="1"/>
  <c r="D73" i="1"/>
  <c r="C3" i="1"/>
  <c r="D3" i="1"/>
</calcChain>
</file>

<file path=xl/comments1.xml><?xml version="1.0" encoding="utf-8"?>
<comments xmlns="http://schemas.openxmlformats.org/spreadsheetml/2006/main">
  <authors>
    <author>Power Lifting</author>
  </authors>
  <commentList>
    <comment ref="M74" authorId="0" shapeId="0">
      <text>
        <r>
          <rPr>
            <sz val="8"/>
            <color indexed="81"/>
            <rFont val="Tahoma"/>
            <family val="2"/>
          </rPr>
          <t>Bench History:
BP-1 4:24:58 PM 52.5/Good
BP-2 4:25:25 PM - 57.5
BP-2 4:32:58 PM 57.5/Good
BP-3 4:33:30 PM - 62.5
BP-3 4:41:32 PM 62.5/Good</t>
        </r>
      </text>
    </comment>
    <comment ref="P74" authorId="0" shapeId="0">
      <text>
        <r>
          <rPr>
            <sz val="8"/>
            <color indexed="81"/>
            <rFont val="Tahoma"/>
            <family val="2"/>
          </rPr>
          <t>Bench History:
BP-1 4:26:04 PM 102.5/Good
BP-2 4:27:06 PM - 107.5
BP-2 4:33:53 PM 107.5/Good
BP-3 4:34:53 PM - 110
BP-3 4:42:30 PM -110/NoLift</t>
        </r>
      </text>
    </comment>
    <comment ref="M75" authorId="0" shapeId="0">
      <text>
        <r>
          <rPr>
            <sz val="8"/>
            <color indexed="81"/>
            <rFont val="Tahoma"/>
            <family val="2"/>
          </rPr>
          <t>Bench History:
BP-1 4:26:04 PM 102.5/Good
BP-2 4:27:06 PM - 107.5
BP-2 4:33:53 PM 107.5/Good
BP-3 4:34:53 PM - 110
BP-3 4:42:30 PM -110/NoLift</t>
        </r>
      </text>
    </comment>
    <comment ref="P75" authorId="0" shapeId="0">
      <text>
        <r>
          <rPr>
            <sz val="8"/>
            <color indexed="81"/>
            <rFont val="Tahoma"/>
            <family val="2"/>
          </rPr>
          <t>Bench History:
BP-1 4:26:50 PM 125/Good
BP-2 4:27:22 PM - 130
BP-2 4:34:43 PM 130/Good
BP-3 4:35:11 PM - 137.5
BP-3 4:43:32 PM 137.5/Good
BP-3 4:44:14 PM - 137.5
BP-3 4:44:16 PM - 137.5</t>
        </r>
      </text>
    </comment>
    <comment ref="M76" authorId="0" shapeId="0">
      <text>
        <r>
          <rPr>
            <sz val="8"/>
            <color indexed="81"/>
            <rFont val="Tahoma"/>
            <family val="2"/>
          </rPr>
          <t>Bench History:
BP-1 4:30:50 PM 150/Good
BP-2 4:33:04 PM - 157.5
BP-2 4:39:25 PM 157.5/Good
BP-3 4:39:52 PM - 160
BP-3 4:48:34 PM 160/Good</t>
        </r>
      </text>
    </comment>
    <comment ref="P76" authorId="0" shapeId="0">
      <text>
        <r>
          <rPr>
            <sz val="8"/>
            <color indexed="81"/>
            <rFont val="Tahoma"/>
            <family val="2"/>
          </rPr>
          <t>Bench History:
BP-1 4:31:57 PM 160/Good
BP-2 4:33:20 PM - 170
BP-2 4:40:20 PM 170/Good
BP-3 4:40:55 PM - 175
BP-3 4:49:23 PM -175/NoLift</t>
        </r>
      </text>
    </comment>
    <comment ref="M77" authorId="0" shapeId="0">
      <text>
        <r>
          <rPr>
            <sz val="8"/>
            <color indexed="81"/>
            <rFont val="Tahoma"/>
            <family val="2"/>
          </rPr>
          <t>Bench History:
BP-1 4:26:50 PM 125/Good
BP-2 4:27:22 PM - 130
BP-2 4:34:43 PM 130/Good
BP-3 4:35:11 PM - 137.5
BP-3 4:43:32 PM 137.5/Good
BP-3 4:44:14 PM - 137.5
BP-3 4:44:16 PM - 137.5</t>
        </r>
      </text>
    </comment>
    <comment ref="P77" authorId="0" shapeId="0">
      <text>
        <r>
          <rPr>
            <sz val="8"/>
            <color indexed="81"/>
            <rFont val="Tahoma"/>
            <family val="2"/>
          </rPr>
          <t>Bench History:
BP-1 4:27:35 PM 130/Good
BP-2 4:27:55 PM - 137.5
BP-2 4:35:39 PM -137.5/NoLift
BP-3 4:36:56 PM - 137.5
BP-3 4:44:32 PM -137.5/NoLift</t>
        </r>
      </text>
    </comment>
    <comment ref="M78" authorId="0" shapeId="0">
      <text>
        <r>
          <rPr>
            <sz val="8"/>
            <color indexed="81"/>
            <rFont val="Tahoma"/>
            <family val="2"/>
          </rPr>
          <t>Bench History:
BP-1 4:27:35 PM 130/Good
BP-2 4:27:55 PM - 137.5
BP-2 4:35:39 PM -137.5/NoLift
BP-3 4:36:56 PM - 137.5
BP-3 4:44:32 PM -137.5/NoLift</t>
        </r>
      </text>
    </comment>
    <comment ref="P78" authorId="0" shapeId="0">
      <text>
        <r>
          <rPr>
            <sz val="8"/>
            <color indexed="81"/>
            <rFont val="Tahoma"/>
            <family val="2"/>
          </rPr>
          <t>Bench History:
BP-1 4:28:28 PM 132.5/Good
BP-2 4:29:07 PM - 137.5
BP-2 4:36:48 PM 137.5/Good
BP-3 4:37:17 PM - 142.5
BP-3 4:45:49 PM -142.5/NoLift</t>
        </r>
      </text>
    </comment>
    <comment ref="M79" authorId="0" shapeId="0">
      <text>
        <r>
          <rPr>
            <sz val="8"/>
            <color indexed="81"/>
            <rFont val="Tahoma"/>
            <family val="2"/>
          </rPr>
          <t>Bench History:
BP-1 4:28:28 PM 132.5/Good
BP-2 4:29:07 PM - 137.5
BP-2 4:36:48 PM 137.5/Good
BP-3 4:37:17 PM - 142.5
BP-3 4:45:49 PM -142.5/NoLift</t>
        </r>
      </text>
    </comment>
    <comment ref="P79" authorId="0" shapeId="0">
      <text>
        <r>
          <rPr>
            <sz val="8"/>
            <color indexed="81"/>
            <rFont val="Tahoma"/>
            <family val="2"/>
          </rPr>
          <t>Bench History:
BP-1 4:29:13 PM -137.5/NoLift
BP-2 4:30:32 PM - 137.5
BP-2 4:37:30 PM -137.5/NoLift
BP-3 4:38:39 PM - 157.5
BP-3 4:47:47 PM -157.5/NoLift</t>
        </r>
      </text>
    </comment>
    <comment ref="M80" authorId="0" shapeId="0">
      <text>
        <r>
          <rPr>
            <sz val="8"/>
            <color indexed="81"/>
            <rFont val="Tahoma"/>
            <family val="2"/>
          </rPr>
          <t>Bench History:
BP-1 4:29:13 PM -137.5/NoLift
BP-2 4:30:32 PM - 137.5
BP-2 4:37:30 PM -137.5/NoLift
BP-3 4:38:39 PM - 157.5
BP-3 4:47:47 PM -157.5/NoLift</t>
        </r>
      </text>
    </comment>
    <comment ref="P80" authorId="0" shapeId="0">
      <text>
        <r>
          <rPr>
            <sz val="8"/>
            <color indexed="81"/>
            <rFont val="Tahoma"/>
            <family val="2"/>
          </rPr>
          <t>Bench History:
BP-1 4:30:04 PM 145/Good
BP-2 4:30:40 PM - 152.5
BP-2 4:38:32 PM -152.5/NoLift
BP-3 4:38:48 PM - 152.5
BP-3 4:46:48 PM -152.5/NoLift</t>
        </r>
      </text>
    </comment>
    <comment ref="M81" authorId="0" shapeId="0">
      <text>
        <r>
          <rPr>
            <sz val="8"/>
            <color indexed="81"/>
            <rFont val="Tahoma"/>
            <family val="2"/>
          </rPr>
          <t>Bench History:
BP-1 4:30:04 PM 145/Good
BP-2 4:30:40 PM - 152.5
BP-2 4:38:32 PM -152.5/NoLift
BP-3 4:38:48 PM - 152.5
BP-3 4:46:48 PM -152.5/NoLift</t>
        </r>
      </text>
    </comment>
    <comment ref="P81" authorId="0" shapeId="0">
      <text>
        <r>
          <rPr>
            <sz val="8"/>
            <color indexed="81"/>
            <rFont val="Tahoma"/>
            <family val="2"/>
          </rPr>
          <t>Bench History:
BP-1 4:30:50 PM 150/Good
BP-2 4:33:04 PM - 157.5
BP-2 4:39:25 PM 157.5/Good
BP-3 4:39:52 PM - 160
BP-3 4:48:34 PM 160/Good</t>
        </r>
      </text>
    </comment>
    <comment ref="M82" authorId="0" shapeId="0">
      <text>
        <r>
          <rPr>
            <sz val="8"/>
            <color indexed="81"/>
            <rFont val="Tahoma"/>
            <family val="2"/>
          </rPr>
          <t>Bench History:
BP-1 4:31:57 PM 160/Good
BP-2 4:33:20 PM - 170
BP-2 4:40:20 PM 170/Good
BP-3 4:40:55 PM - 175
BP-3 4:49:23 PM -175/NoLift</t>
        </r>
      </text>
    </comment>
  </commentList>
</comments>
</file>

<file path=xl/sharedStrings.xml><?xml version="1.0" encoding="utf-8"?>
<sst xmlns="http://schemas.openxmlformats.org/spreadsheetml/2006/main" count="266" uniqueCount="179">
  <si>
    <t>Powerlifting Results Name</t>
  </si>
  <si>
    <t>Div</t>
  </si>
  <si>
    <t>Age Coeff</t>
  </si>
  <si>
    <t>SQ-1</t>
  </si>
  <si>
    <t>SQ-2</t>
  </si>
  <si>
    <t>SQ-3</t>
  </si>
  <si>
    <t>Best SQ</t>
  </si>
  <si>
    <t>BP-1</t>
  </si>
  <si>
    <t>BP-2</t>
  </si>
  <si>
    <t>BP-3</t>
  </si>
  <si>
    <t>Best BP</t>
  </si>
  <si>
    <t>Sub Total</t>
  </si>
  <si>
    <t>DL-1</t>
  </si>
  <si>
    <t>DL-2</t>
  </si>
  <si>
    <t>DL-3</t>
  </si>
  <si>
    <t>Best DL</t>
  </si>
  <si>
    <t>(1) PL Total</t>
  </si>
  <si>
    <t>(2)          Wilks Pts</t>
  </si>
  <si>
    <t>Pl-Div- WtCls-Evt</t>
  </si>
  <si>
    <t>Equipped Females</t>
  </si>
  <si>
    <t>MAURA SHUTTLEWORTH</t>
  </si>
  <si>
    <t>F-O</t>
  </si>
  <si>
    <t>1-F-O-PL</t>
  </si>
  <si>
    <t>CARLEY MILLER</t>
  </si>
  <si>
    <t>2-F-O-PL</t>
  </si>
  <si>
    <t>SHELBY STOLL</t>
  </si>
  <si>
    <t>3-F-O-PL</t>
  </si>
  <si>
    <t>LAURA KOSBERG</t>
  </si>
  <si>
    <t/>
  </si>
  <si>
    <t>Unequipped Females</t>
  </si>
  <si>
    <t>RACHAEL ELLERING</t>
  </si>
  <si>
    <t>FR-O</t>
  </si>
  <si>
    <t>1-FR-O-PL</t>
  </si>
  <si>
    <t>RACHEL WARPEHA</t>
  </si>
  <si>
    <t>2-FR-O-PL</t>
  </si>
  <si>
    <t>JENNIFER BLAKE</t>
  </si>
  <si>
    <t>3-FR-O-PL</t>
  </si>
  <si>
    <t>RIVER COOK</t>
  </si>
  <si>
    <t>90+</t>
  </si>
  <si>
    <t>4-FR-O-PL</t>
  </si>
  <si>
    <t>SAMANTHA WEDWICK</t>
  </si>
  <si>
    <t>5-FR-O-PL</t>
  </si>
  <si>
    <t>PAULA BENOIT</t>
  </si>
  <si>
    <t>6-FR-O-PL</t>
  </si>
  <si>
    <t>ABBY SATHER</t>
  </si>
  <si>
    <t>7-FR-O-PL</t>
  </si>
  <si>
    <t>Equipped Teen/Junior Males</t>
  </si>
  <si>
    <t>NICKOLAI SCHNECKLOTH</t>
  </si>
  <si>
    <t>M-JR</t>
  </si>
  <si>
    <t>1-M-JR-PL</t>
  </si>
  <si>
    <t>AARON VAITH</t>
  </si>
  <si>
    <t>2-M-JR-PL</t>
  </si>
  <si>
    <t>COLLIN JOHNSON</t>
  </si>
  <si>
    <t>3-M-JR-PL</t>
  </si>
  <si>
    <t>ALEX ANDERSON</t>
  </si>
  <si>
    <t>JOSH DANIELS</t>
  </si>
  <si>
    <t>Unequipped Teen/Junior Males</t>
  </si>
  <si>
    <t>LUKE KLEIN</t>
  </si>
  <si>
    <t>MR-JR</t>
  </si>
  <si>
    <t>125+</t>
  </si>
  <si>
    <t>1-MR-JR-PL</t>
  </si>
  <si>
    <t>COOPER BROOKS</t>
  </si>
  <si>
    <t>2-MR-JR-PL</t>
  </si>
  <si>
    <t>ALEX TARAY</t>
  </si>
  <si>
    <t>3-MR-JR-PL</t>
  </si>
  <si>
    <t>ALEX EBERT</t>
  </si>
  <si>
    <t>4-MR-JR-PL</t>
  </si>
  <si>
    <t>CHRISTOPHER NICOLAI</t>
  </si>
  <si>
    <t>5-MR-JR-PL</t>
  </si>
  <si>
    <t>HAMZA DUDGEON</t>
  </si>
  <si>
    <t>6-MR-JR-PL</t>
  </si>
  <si>
    <t>Equipped Master Males</t>
  </si>
  <si>
    <t>GARY EDWARDS</t>
  </si>
  <si>
    <t>M-M</t>
  </si>
  <si>
    <t>1-M-M-PL</t>
  </si>
  <si>
    <t>GARY GRAHN</t>
  </si>
  <si>
    <t>2-M-M-PL</t>
  </si>
  <si>
    <t xml:space="preserve">Unequipped HW Master Males </t>
  </si>
  <si>
    <t>CALLISTUS SCHISSEL</t>
  </si>
  <si>
    <t>MR-MHW</t>
  </si>
  <si>
    <t>1-MR-MHW-PL</t>
  </si>
  <si>
    <t>DAVID ROSS</t>
  </si>
  <si>
    <t>2-MR-MHW-PL</t>
  </si>
  <si>
    <t>BLAKE HANSON</t>
  </si>
  <si>
    <t>3-MR-MHW-PL</t>
  </si>
  <si>
    <t>JESSE RODRIGUEZ</t>
  </si>
  <si>
    <t>4-MR-MHW-PL</t>
  </si>
  <si>
    <t>MIKE LAFLEUR</t>
  </si>
  <si>
    <t>5-MR-MHW-PL</t>
  </si>
  <si>
    <t xml:space="preserve">Unequipped LW Master Males </t>
  </si>
  <si>
    <t>ROBERT KROWWECH</t>
  </si>
  <si>
    <t>MR-MLW</t>
  </si>
  <si>
    <t>1-MR-MLW-PL</t>
  </si>
  <si>
    <t>JERRY SHETKA</t>
  </si>
  <si>
    <t>2-MR-MLW-PL</t>
  </si>
  <si>
    <t>JOEL FORD</t>
  </si>
  <si>
    <t>3-MR-MLW-PL</t>
  </si>
  <si>
    <t>WADE KISH</t>
  </si>
  <si>
    <t>4-MR-MLW-PL</t>
  </si>
  <si>
    <t>JIM MERCHLEWITZ</t>
  </si>
  <si>
    <t>5-MR-MLW-PL</t>
  </si>
  <si>
    <t>Equipped Open Males</t>
  </si>
  <si>
    <t>PAUL BALYEAT</t>
  </si>
  <si>
    <t>M-O</t>
  </si>
  <si>
    <t>1-M-O-PL</t>
  </si>
  <si>
    <t>Unequipped Open Males</t>
  </si>
  <si>
    <t>75Kg class</t>
  </si>
  <si>
    <t>TAYLOR ATWOOD</t>
  </si>
  <si>
    <t>MR-O</t>
  </si>
  <si>
    <t>1-MR-O-75-PL</t>
  </si>
  <si>
    <t>SCOTT SULLIVAN</t>
  </si>
  <si>
    <t>2-MR-O-75-PL</t>
  </si>
  <si>
    <t>DANIEL PORTER</t>
  </si>
  <si>
    <t>3-MR-O-75-PL</t>
  </si>
  <si>
    <t>DOMINIC DOWD</t>
  </si>
  <si>
    <t>4-MR-O-75-PL</t>
  </si>
  <si>
    <t>GREG SMITH</t>
  </si>
  <si>
    <t>5-MR-O-75-PL</t>
  </si>
  <si>
    <t>JAMES GARDNER</t>
  </si>
  <si>
    <t>6-MR-O-75-PL</t>
  </si>
  <si>
    <t>MEL JAY BAKER</t>
  </si>
  <si>
    <t>7-MR-O-75-PL</t>
  </si>
  <si>
    <t>90Kg class</t>
  </si>
  <si>
    <t>NICK GAGNON</t>
  </si>
  <si>
    <t>1-MR-O-90-PL</t>
  </si>
  <si>
    <t>DEAN JOHSON</t>
  </si>
  <si>
    <t>2-MR-O-90-PL</t>
  </si>
  <si>
    <t>TRAVUS YASGAR</t>
  </si>
  <si>
    <t>3-MR-O-90-PL</t>
  </si>
  <si>
    <t>100Kg class</t>
  </si>
  <si>
    <t>BEN ROEHL</t>
  </si>
  <si>
    <t>1-MR-O-100-PL</t>
  </si>
  <si>
    <t>MICHAEL MELTER</t>
  </si>
  <si>
    <t>2-MR-O-100-PL</t>
  </si>
  <si>
    <t>DANIEL MEINZ</t>
  </si>
  <si>
    <t>3-MR-O-100-PL</t>
  </si>
  <si>
    <t>110Kg class</t>
  </si>
  <si>
    <t>TIMOTHY COX</t>
  </si>
  <si>
    <t>1-MR-O-110-PL</t>
  </si>
  <si>
    <t>125+Kg class</t>
  </si>
  <si>
    <t>JUSTIN GRAY</t>
  </si>
  <si>
    <t>1-MR-O-125+-PL</t>
  </si>
  <si>
    <t>OUT OF STATE LIFTERS</t>
  </si>
  <si>
    <t>TONY COOPER</t>
  </si>
  <si>
    <t>MR-OUT</t>
  </si>
  <si>
    <t>1-MR-OUT-PL</t>
  </si>
  <si>
    <t>MATTHEW JOHSON</t>
  </si>
  <si>
    <t>2-MR-OUT-PL</t>
  </si>
  <si>
    <t>JONAS BROCCARD</t>
  </si>
  <si>
    <t>3-MR-OUT-PL</t>
  </si>
  <si>
    <t>Bench Press Results Name</t>
  </si>
  <si>
    <t>(1) Best BP</t>
  </si>
  <si>
    <t>CATHY EDBLOM</t>
  </si>
  <si>
    <t>FR-BP</t>
  </si>
  <si>
    <t>1-FR-O-BP</t>
  </si>
  <si>
    <t>JOHN TINI</t>
  </si>
  <si>
    <t>MR-MBP</t>
  </si>
  <si>
    <t>1-MR-M-82.5-BP</t>
  </si>
  <si>
    <t>ROGER GEHRT</t>
  </si>
  <si>
    <t>1-MR-M-110-BP</t>
  </si>
  <si>
    <t>SHEA ANDERSON</t>
  </si>
  <si>
    <t>MR-BP</t>
  </si>
  <si>
    <t>1-MR-JR-BP</t>
  </si>
  <si>
    <t>SHANE SALMONSON</t>
  </si>
  <si>
    <t>1-MR-O-75-BP</t>
  </si>
  <si>
    <t>VINCE POZINSKI</t>
  </si>
  <si>
    <t>1-MR-O-82.5-BP</t>
  </si>
  <si>
    <t>TONY BUI</t>
  </si>
  <si>
    <t>LEE SALZ</t>
  </si>
  <si>
    <t>1-MR-O-90-BP</t>
  </si>
  <si>
    <t>CHRIS KLEIST</t>
  </si>
  <si>
    <t>1-MR-O-100-BP</t>
  </si>
  <si>
    <t>Raw Junior (20-23) Women Powerlifting</t>
  </si>
  <si>
    <t>75 kg / 165 lbs</t>
  </si>
  <si>
    <t>Squat</t>
  </si>
  <si>
    <t>Raw Master IIIB (65-69) Men Powerlifting</t>
  </si>
  <si>
    <t>90 kg / 198 lbs</t>
  </si>
  <si>
    <t>Deadlift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</si>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</sst>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trike/>
      <sz val="10"/>
      <color indexed="9"/>
      <name val="Arial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5" xfId="0" applyFont="1" applyBorder="1" applyAlignment="1">
      <alignment vertical="center" wrapText="1" shrinkToFit="1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shrinkToFit="1"/>
    </xf>
    <xf numFmtId="0" fontId="4" fillId="0" borderId="6" xfId="0" applyFont="1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shrinkToFit="1"/>
    </xf>
    <xf numFmtId="0" fontId="0" fillId="0" borderId="7" xfId="0" applyBorder="1" applyAlignment="1">
      <alignment horizontal="center" shrinkToFit="1"/>
    </xf>
    <xf numFmtId="164" fontId="0" fillId="0" borderId="7" xfId="0" applyNumberFormat="1" applyBorder="1" applyAlignment="1">
      <alignment horizontal="center"/>
    </xf>
    <xf numFmtId="0" fontId="1" fillId="0" borderId="7" xfId="0" applyFont="1" applyBorder="1" applyAlignment="1">
      <alignment shrinkToFit="1"/>
    </xf>
    <xf numFmtId="0" fontId="0" fillId="0" borderId="10" xfId="0" applyBorder="1" applyAlignment="1" applyProtection="1">
      <alignment shrinkToFit="1"/>
      <protection locked="0"/>
    </xf>
    <xf numFmtId="0" fontId="0" fillId="0" borderId="10" xfId="0" applyBorder="1" applyAlignment="1" applyProtection="1">
      <alignment horizontal="center" shrinkToFit="1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5" fillId="2" borderId="10" xfId="0" applyFont="1" applyFill="1" applyBorder="1" applyAlignment="1" applyProtection="1">
      <alignment horizontal="center"/>
      <protection locked="0"/>
    </xf>
    <xf numFmtId="0" fontId="6" fillId="3" borderId="10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 shrinkToFit="1"/>
    </xf>
    <xf numFmtId="0" fontId="0" fillId="0" borderId="9" xfId="0" applyBorder="1"/>
    <xf numFmtId="0" fontId="5" fillId="4" borderId="10" xfId="0" applyFont="1" applyFill="1" applyBorder="1" applyAlignment="1" applyProtection="1">
      <alignment horizontal="center"/>
      <protection locked="0"/>
    </xf>
    <xf numFmtId="0" fontId="6" fillId="4" borderId="10" xfId="0" applyFont="1" applyFill="1" applyBorder="1" applyAlignment="1" applyProtection="1">
      <alignment horizontal="center"/>
      <protection locked="0"/>
    </xf>
    <xf numFmtId="0" fontId="0" fillId="4" borderId="10" xfId="0" applyFill="1" applyBorder="1" applyAlignment="1">
      <alignment horizontal="center" shrinkToFit="1"/>
    </xf>
    <xf numFmtId="0" fontId="0" fillId="0" borderId="8" xfId="0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>
      <alignment horizontal="center"/>
    </xf>
    <xf numFmtId="0" fontId="1" fillId="5" borderId="7" xfId="0" applyFont="1" applyFill="1" applyBorder="1" applyAlignment="1">
      <alignment shrinkToFit="1"/>
    </xf>
    <xf numFmtId="0" fontId="0" fillId="5" borderId="7" xfId="0" applyFill="1" applyBorder="1" applyAlignment="1">
      <alignment horizontal="center" shrinkToFit="1"/>
    </xf>
    <xf numFmtId="0" fontId="0" fillId="5" borderId="7" xfId="0" applyFill="1" applyBorder="1" applyAlignment="1">
      <alignment horizontal="center"/>
    </xf>
    <xf numFmtId="164" fontId="0" fillId="5" borderId="7" xfId="0" applyNumberFormat="1" applyFill="1" applyBorder="1" applyAlignment="1">
      <alignment horizontal="center"/>
    </xf>
    <xf numFmtId="0" fontId="0" fillId="5" borderId="0" xfId="0" applyFill="1"/>
    <xf numFmtId="0" fontId="3" fillId="5" borderId="8" xfId="0" applyFont="1" applyFill="1" applyBorder="1" applyAlignment="1">
      <alignment vertical="center" wrapText="1" shrinkToFit="1"/>
    </xf>
    <xf numFmtId="0" fontId="3" fillId="5" borderId="8" xfId="0" applyFont="1" applyFill="1" applyBorder="1" applyAlignment="1">
      <alignment horizontal="center" vertical="center" wrapText="1"/>
    </xf>
    <xf numFmtId="164" fontId="3" fillId="5" borderId="8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 shrinkToFit="1"/>
    </xf>
    <xf numFmtId="14" fontId="2" fillId="0" borderId="1" xfId="0" applyNumberFormat="1" applyFont="1" applyBorder="1" applyAlignment="1">
      <alignment horizontal="center" vertical="center" shrinkToFit="1"/>
    </xf>
    <xf numFmtId="14" fontId="2" fillId="0" borderId="3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</cellXfs>
  <cellStyles count="1">
    <cellStyle name="Normal" xfId="0" builtinId="0"/>
  </cellStyles>
  <dxfs count="22">
    <dxf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i val="0"/>
        <strike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i val="0"/>
        <strike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4MNSTATE_A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4MNSTATE_P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Lists"/>
      <sheetName val="Sheet2"/>
      <sheetName val="Weigh-In"/>
      <sheetName val="Lifting"/>
      <sheetName val="DATA"/>
      <sheetName val="QuickPrint"/>
      <sheetName val="ContestResults"/>
      <sheetName val="Awards"/>
      <sheetName val="LoadingChart"/>
      <sheetName val="NewRecords"/>
      <sheetName val="American Records"/>
    </sheetNames>
    <sheetDataSet>
      <sheetData sheetId="0">
        <row r="3">
          <cell r="B3" t="str">
            <v>2014 MN STATE MEET</v>
          </cell>
        </row>
      </sheetData>
      <sheetData sheetId="1"/>
      <sheetData sheetId="2"/>
      <sheetData sheetId="3"/>
      <sheetData sheetId="4">
        <row r="7">
          <cell r="E7" t="str">
            <v>Bwt (kg)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Lists"/>
      <sheetName val="Sheet2"/>
      <sheetName val="Weigh-In"/>
      <sheetName val="Lifting"/>
      <sheetName val="DATA"/>
      <sheetName val="QuickPrint"/>
      <sheetName val="ContestResults"/>
      <sheetName val="Awards"/>
      <sheetName val="LoadingChart"/>
      <sheetName val="NewRecords"/>
      <sheetName val="American Records"/>
    </sheetNames>
    <sheetDataSet>
      <sheetData sheetId="0"/>
      <sheetData sheetId="1"/>
      <sheetData sheetId="2"/>
      <sheetData sheetId="3"/>
      <sheetData sheetId="4">
        <row r="7">
          <cell r="E7" t="str">
            <v>Bwt (kg)</v>
          </cell>
        </row>
      </sheetData>
      <sheetData sheetId="5">
        <row r="3">
          <cell r="D3">
            <v>15</v>
          </cell>
          <cell r="E3">
            <v>56</v>
          </cell>
          <cell r="F3">
            <v>48</v>
          </cell>
          <cell r="G3">
            <v>52</v>
          </cell>
          <cell r="H3">
            <v>44</v>
          </cell>
        </row>
        <row r="4">
          <cell r="D4">
            <v>44.000999999999998</v>
          </cell>
          <cell r="E4">
            <v>56</v>
          </cell>
          <cell r="F4">
            <v>48</v>
          </cell>
          <cell r="G4">
            <v>52</v>
          </cell>
          <cell r="H4">
            <v>48</v>
          </cell>
        </row>
        <row r="5">
          <cell r="D5">
            <v>48.000999999999998</v>
          </cell>
          <cell r="E5">
            <v>56</v>
          </cell>
          <cell r="F5">
            <v>52</v>
          </cell>
          <cell r="G5">
            <v>52</v>
          </cell>
          <cell r="H5">
            <v>52</v>
          </cell>
        </row>
        <row r="6">
          <cell r="D6">
            <v>52.000999999999998</v>
          </cell>
          <cell r="E6">
            <v>56</v>
          </cell>
          <cell r="F6">
            <v>56</v>
          </cell>
          <cell r="G6">
            <v>56</v>
          </cell>
          <cell r="H6">
            <v>56</v>
          </cell>
        </row>
        <row r="7">
          <cell r="D7">
            <v>56.000999999999998</v>
          </cell>
          <cell r="E7">
            <v>60</v>
          </cell>
          <cell r="F7">
            <v>60</v>
          </cell>
          <cell r="G7">
            <v>60</v>
          </cell>
          <cell r="H7">
            <v>60</v>
          </cell>
        </row>
        <row r="8">
          <cell r="D8">
            <v>60.000999999999998</v>
          </cell>
          <cell r="E8">
            <v>67.5</v>
          </cell>
          <cell r="F8">
            <v>67.5</v>
          </cell>
          <cell r="G8">
            <v>67.5</v>
          </cell>
          <cell r="H8">
            <v>67.5</v>
          </cell>
        </row>
        <row r="9">
          <cell r="D9">
            <v>67.501000000000005</v>
          </cell>
          <cell r="E9">
            <v>75</v>
          </cell>
          <cell r="F9">
            <v>75</v>
          </cell>
          <cell r="G9">
            <v>75</v>
          </cell>
          <cell r="H9">
            <v>75</v>
          </cell>
        </row>
        <row r="10">
          <cell r="D10">
            <v>75.001000000000005</v>
          </cell>
          <cell r="E10">
            <v>82.5</v>
          </cell>
          <cell r="F10">
            <v>82.5</v>
          </cell>
          <cell r="G10">
            <v>82.5</v>
          </cell>
          <cell r="H10">
            <v>82.5</v>
          </cell>
        </row>
        <row r="11">
          <cell r="D11">
            <v>82.501000000000005</v>
          </cell>
          <cell r="E11">
            <v>90</v>
          </cell>
          <cell r="F11">
            <v>90</v>
          </cell>
          <cell r="G11">
            <v>90</v>
          </cell>
          <cell r="H11">
            <v>90</v>
          </cell>
        </row>
        <row r="12">
          <cell r="D12">
            <v>90.001000000000005</v>
          </cell>
          <cell r="E12">
            <v>100</v>
          </cell>
          <cell r="F12" t="str">
            <v>90+</v>
          </cell>
          <cell r="G12">
            <v>100</v>
          </cell>
          <cell r="H12" t="str">
            <v>90+</v>
          </cell>
        </row>
        <row r="13">
          <cell r="D13">
            <v>100.001</v>
          </cell>
          <cell r="E13">
            <v>110</v>
          </cell>
          <cell r="F13" t="str">
            <v>90+</v>
          </cell>
          <cell r="G13">
            <v>110</v>
          </cell>
          <cell r="H13" t="str">
            <v>90+</v>
          </cell>
        </row>
        <row r="14">
          <cell r="D14">
            <v>110.001</v>
          </cell>
          <cell r="E14">
            <v>125</v>
          </cell>
          <cell r="F14" t="str">
            <v>90+</v>
          </cell>
          <cell r="G14">
            <v>125</v>
          </cell>
          <cell r="H14" t="str">
            <v>90+</v>
          </cell>
        </row>
        <row r="15">
          <cell r="D15">
            <v>125.001</v>
          </cell>
          <cell r="E15" t="str">
            <v>125+</v>
          </cell>
          <cell r="F15" t="str">
            <v>90+</v>
          </cell>
          <cell r="G15" t="str">
            <v>125+</v>
          </cell>
          <cell r="H15" t="str">
            <v>90+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2"/>
  <sheetViews>
    <sheetView tabSelected="1" topLeftCell="A58" workbookViewId="0">
      <selection activeCell="BS1" sqref="W1:BS1048576"/>
    </sheetView>
  </sheetViews>
  <sheetFormatPr defaultRowHeight="15"/>
  <cols>
    <col min="1" max="1" width="24.85546875" customWidth="1"/>
    <col min="21" max="21" width="15.42578125" bestFit="1" customWidth="1"/>
  </cols>
  <sheetData>
    <row r="1" spans="1:21">
      <c r="A1" s="33">
        <v>41671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15.75" thickBot="1">
      <c r="A2" s="34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26.25" thickBot="1">
      <c r="A3" s="1" t="s">
        <v>0</v>
      </c>
      <c r="B3" s="2" t="s">
        <v>1</v>
      </c>
      <c r="C3" s="2" t="str">
        <f>[1]Lifting!$E$7</f>
        <v>Bwt (kg)</v>
      </c>
      <c r="D3" s="2" t="str">
        <f>IF(C3="Bwt (lb)","WtCls (lb)","WtCls (kg)")</f>
        <v>WtCls (kg)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3" t="s">
        <v>16</v>
      </c>
      <c r="T3" s="3" t="s">
        <v>17</v>
      </c>
      <c r="U3" s="4" t="s">
        <v>18</v>
      </c>
    </row>
    <row r="4" spans="1:21" s="28" customFormat="1">
      <c r="A4" s="29" t="s">
        <v>19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1"/>
      <c r="T4" s="31"/>
      <c r="U4" s="32"/>
    </row>
    <row r="5" spans="1:21">
      <c r="A5" s="7" t="s">
        <v>20</v>
      </c>
      <c r="B5" s="6" t="s">
        <v>21</v>
      </c>
      <c r="C5" s="6">
        <v>53.45</v>
      </c>
      <c r="D5" s="6">
        <v>56</v>
      </c>
      <c r="E5" s="6">
        <v>1</v>
      </c>
      <c r="F5" s="6">
        <v>130</v>
      </c>
      <c r="G5" s="6">
        <v>137.5</v>
      </c>
      <c r="H5" s="6">
        <v>-145</v>
      </c>
      <c r="I5" s="6">
        <v>137.5</v>
      </c>
      <c r="J5" s="6">
        <v>102.5</v>
      </c>
      <c r="K5" s="6">
        <v>-110</v>
      </c>
      <c r="L5" s="6">
        <v>-115</v>
      </c>
      <c r="M5" s="6">
        <v>102.5</v>
      </c>
      <c r="N5" s="6">
        <v>240</v>
      </c>
      <c r="O5" s="6">
        <v>102.5</v>
      </c>
      <c r="P5" s="6">
        <v>110</v>
      </c>
      <c r="Q5" s="6">
        <v>115</v>
      </c>
      <c r="R5" s="6">
        <v>115</v>
      </c>
      <c r="S5" s="6">
        <v>355</v>
      </c>
      <c r="T5" s="9">
        <v>433.20648550987244</v>
      </c>
      <c r="U5" s="8" t="s">
        <v>22</v>
      </c>
    </row>
    <row r="6" spans="1:21">
      <c r="A6" s="7" t="s">
        <v>23</v>
      </c>
      <c r="B6" s="6" t="s">
        <v>21</v>
      </c>
      <c r="C6" s="6">
        <v>66</v>
      </c>
      <c r="D6" s="6">
        <v>67.5</v>
      </c>
      <c r="E6" s="6">
        <v>1.08</v>
      </c>
      <c r="F6" s="6">
        <v>-165</v>
      </c>
      <c r="G6" s="6">
        <v>165</v>
      </c>
      <c r="H6" s="6">
        <v>-177.5</v>
      </c>
      <c r="I6" s="6">
        <v>165</v>
      </c>
      <c r="J6" s="6">
        <v>50</v>
      </c>
      <c r="K6" s="6">
        <v>55</v>
      </c>
      <c r="L6" s="6">
        <v>-57.5</v>
      </c>
      <c r="M6" s="6">
        <v>55</v>
      </c>
      <c r="N6" s="6">
        <v>220</v>
      </c>
      <c r="O6" s="6">
        <v>170</v>
      </c>
      <c r="P6" s="6">
        <v>175</v>
      </c>
      <c r="Q6" s="6">
        <v>-177.5</v>
      </c>
      <c r="R6" s="6">
        <v>175</v>
      </c>
      <c r="S6" s="6">
        <v>395</v>
      </c>
      <c r="T6" s="9">
        <v>409.7730028629303</v>
      </c>
      <c r="U6" s="8" t="s">
        <v>24</v>
      </c>
    </row>
    <row r="7" spans="1:21">
      <c r="A7" s="7" t="s">
        <v>25</v>
      </c>
      <c r="B7" s="6" t="s">
        <v>21</v>
      </c>
      <c r="C7" s="6">
        <v>59.95</v>
      </c>
      <c r="D7" s="6">
        <v>60</v>
      </c>
      <c r="E7" s="6">
        <v>1.18</v>
      </c>
      <c r="F7" s="6">
        <v>92.5</v>
      </c>
      <c r="G7" s="6">
        <v>100</v>
      </c>
      <c r="H7" s="6">
        <v>-112.5</v>
      </c>
      <c r="I7" s="6">
        <v>100</v>
      </c>
      <c r="J7" s="6">
        <v>35</v>
      </c>
      <c r="K7" s="6">
        <v>40</v>
      </c>
      <c r="L7" s="6">
        <v>-42.5</v>
      </c>
      <c r="M7" s="6">
        <v>40</v>
      </c>
      <c r="N7" s="6">
        <v>140</v>
      </c>
      <c r="O7" s="6">
        <v>100</v>
      </c>
      <c r="P7" s="6">
        <v>115</v>
      </c>
      <c r="Q7" s="6">
        <v>122.5</v>
      </c>
      <c r="R7" s="6">
        <v>122.5</v>
      </c>
      <c r="S7" s="6">
        <v>262.5</v>
      </c>
      <c r="T7" s="9">
        <v>292.84499734640121</v>
      </c>
      <c r="U7" s="8" t="s">
        <v>26</v>
      </c>
    </row>
    <row r="8" spans="1:21">
      <c r="A8" s="7" t="s">
        <v>27</v>
      </c>
      <c r="B8" s="6" t="s">
        <v>21</v>
      </c>
      <c r="C8" s="6">
        <v>60</v>
      </c>
      <c r="D8" s="6">
        <v>60</v>
      </c>
      <c r="E8" s="6">
        <v>1.18</v>
      </c>
      <c r="F8" s="6">
        <v>-57.5</v>
      </c>
      <c r="G8" s="6">
        <v>67.5</v>
      </c>
      <c r="H8" s="6">
        <v>-70</v>
      </c>
      <c r="I8" s="6">
        <v>67.5</v>
      </c>
      <c r="J8" s="6">
        <v>30</v>
      </c>
      <c r="K8" s="6">
        <v>-32.5</v>
      </c>
      <c r="L8" s="6">
        <v>-32.5</v>
      </c>
      <c r="M8" s="6">
        <v>30</v>
      </c>
      <c r="N8" s="6">
        <v>97.5</v>
      </c>
      <c r="O8" s="6">
        <v>-80</v>
      </c>
      <c r="P8" s="6">
        <v>-102.5</v>
      </c>
      <c r="Q8" s="6">
        <v>-102.5</v>
      </c>
      <c r="R8" s="6">
        <v>0</v>
      </c>
      <c r="S8" s="6">
        <v>0</v>
      </c>
      <c r="T8" s="9">
        <v>0</v>
      </c>
      <c r="U8" s="8" t="s">
        <v>28</v>
      </c>
    </row>
    <row r="9" spans="1:21" s="28" customFormat="1">
      <c r="A9" s="24" t="s">
        <v>29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7"/>
      <c r="U9" s="25"/>
    </row>
    <row r="10" spans="1:21">
      <c r="A10" s="7" t="s">
        <v>30</v>
      </c>
      <c r="B10" s="6" t="s">
        <v>31</v>
      </c>
      <c r="C10" s="6">
        <v>71.2</v>
      </c>
      <c r="D10" s="6">
        <v>75</v>
      </c>
      <c r="E10" s="6">
        <v>1.02</v>
      </c>
      <c r="F10" s="6">
        <v>127.5</v>
      </c>
      <c r="G10" s="6">
        <v>137.5</v>
      </c>
      <c r="H10" s="6">
        <v>-140</v>
      </c>
      <c r="I10" s="6">
        <v>137.5</v>
      </c>
      <c r="J10" s="6">
        <v>62.5</v>
      </c>
      <c r="K10" s="6">
        <v>-67.5</v>
      </c>
      <c r="L10" s="6">
        <v>-67.5</v>
      </c>
      <c r="M10" s="6">
        <v>62.5</v>
      </c>
      <c r="N10" s="6">
        <v>200</v>
      </c>
      <c r="O10" s="6">
        <v>132.5</v>
      </c>
      <c r="P10" s="6">
        <v>140</v>
      </c>
      <c r="Q10" s="6">
        <v>-145</v>
      </c>
      <c r="R10" s="6">
        <v>140</v>
      </c>
      <c r="S10" s="6">
        <v>340</v>
      </c>
      <c r="T10" s="9">
        <v>334.35599565505981</v>
      </c>
      <c r="U10" s="8" t="s">
        <v>32</v>
      </c>
    </row>
    <row r="11" spans="1:21">
      <c r="A11" s="7" t="s">
        <v>33</v>
      </c>
      <c r="B11" s="6" t="s">
        <v>31</v>
      </c>
      <c r="C11" s="6">
        <v>59.55</v>
      </c>
      <c r="D11" s="6">
        <v>60</v>
      </c>
      <c r="E11" s="6">
        <v>1</v>
      </c>
      <c r="F11" s="6">
        <v>85</v>
      </c>
      <c r="G11" s="6">
        <v>92.5</v>
      </c>
      <c r="H11" s="6">
        <v>-95</v>
      </c>
      <c r="I11" s="6">
        <v>92.5</v>
      </c>
      <c r="J11" s="6">
        <v>60</v>
      </c>
      <c r="K11" s="6">
        <v>65</v>
      </c>
      <c r="L11" s="6">
        <v>-67.5</v>
      </c>
      <c r="M11" s="6">
        <v>65</v>
      </c>
      <c r="N11" s="6">
        <v>157.5</v>
      </c>
      <c r="O11" s="6">
        <v>85</v>
      </c>
      <c r="P11" s="6">
        <v>0</v>
      </c>
      <c r="Q11" s="6"/>
      <c r="R11" s="6">
        <v>85</v>
      </c>
      <c r="S11" s="6">
        <v>242.5</v>
      </c>
      <c r="T11" s="9">
        <v>271.93949967622757</v>
      </c>
      <c r="U11" s="8" t="s">
        <v>34</v>
      </c>
    </row>
    <row r="12" spans="1:21">
      <c r="A12" s="7" t="s">
        <v>35</v>
      </c>
      <c r="B12" s="6" t="s">
        <v>31</v>
      </c>
      <c r="C12" s="6">
        <v>83.25</v>
      </c>
      <c r="D12" s="6">
        <v>90</v>
      </c>
      <c r="E12" s="6">
        <v>1</v>
      </c>
      <c r="F12" s="6">
        <v>95</v>
      </c>
      <c r="G12" s="6">
        <v>-102.5</v>
      </c>
      <c r="H12" s="6">
        <v>102.5</v>
      </c>
      <c r="I12" s="6">
        <v>102.5</v>
      </c>
      <c r="J12" s="6">
        <v>50</v>
      </c>
      <c r="K12" s="6">
        <v>55</v>
      </c>
      <c r="L12" s="6">
        <v>60</v>
      </c>
      <c r="M12" s="6">
        <v>60</v>
      </c>
      <c r="N12" s="6">
        <v>162.5</v>
      </c>
      <c r="O12" s="6">
        <v>105</v>
      </c>
      <c r="P12" s="6">
        <v>120</v>
      </c>
      <c r="Q12" s="6">
        <v>-130</v>
      </c>
      <c r="R12" s="6">
        <v>120</v>
      </c>
      <c r="S12" s="6">
        <v>282.5</v>
      </c>
      <c r="T12" s="9">
        <v>253.06349843740463</v>
      </c>
      <c r="U12" s="8" t="s">
        <v>36</v>
      </c>
    </row>
    <row r="13" spans="1:21">
      <c r="A13" s="7" t="s">
        <v>37</v>
      </c>
      <c r="B13" s="6" t="s">
        <v>31</v>
      </c>
      <c r="C13" s="6">
        <v>93.95</v>
      </c>
      <c r="D13" s="6" t="s">
        <v>38</v>
      </c>
      <c r="E13" s="6">
        <v>1</v>
      </c>
      <c r="F13" s="6">
        <v>-97.5</v>
      </c>
      <c r="G13" s="6">
        <v>97.5</v>
      </c>
      <c r="H13" s="6">
        <v>102.5</v>
      </c>
      <c r="I13" s="6">
        <v>102.5</v>
      </c>
      <c r="J13" s="6">
        <v>52.5</v>
      </c>
      <c r="K13" s="6">
        <v>57.5</v>
      </c>
      <c r="L13" s="6">
        <v>-60</v>
      </c>
      <c r="M13" s="6">
        <v>57.5</v>
      </c>
      <c r="N13" s="6">
        <v>160</v>
      </c>
      <c r="O13" s="6">
        <v>130</v>
      </c>
      <c r="P13" s="6">
        <v>135</v>
      </c>
      <c r="Q13" s="6">
        <v>137.5</v>
      </c>
      <c r="R13" s="6">
        <v>137.5</v>
      </c>
      <c r="S13" s="6">
        <v>297.5</v>
      </c>
      <c r="T13" s="9">
        <v>252.81549721956253</v>
      </c>
      <c r="U13" s="8" t="s">
        <v>39</v>
      </c>
    </row>
    <row r="14" spans="1:21">
      <c r="A14" s="7" t="s">
        <v>40</v>
      </c>
      <c r="B14" s="6" t="s">
        <v>31</v>
      </c>
      <c r="C14" s="6">
        <v>88.3</v>
      </c>
      <c r="D14" s="6">
        <v>90</v>
      </c>
      <c r="E14" s="6">
        <v>1</v>
      </c>
      <c r="F14" s="6">
        <v>85</v>
      </c>
      <c r="G14" s="6">
        <v>-95</v>
      </c>
      <c r="H14" s="6">
        <v>-95</v>
      </c>
      <c r="I14" s="6">
        <v>85</v>
      </c>
      <c r="J14" s="6">
        <v>50</v>
      </c>
      <c r="K14" s="6">
        <v>52.5</v>
      </c>
      <c r="L14" s="6">
        <v>-57.5</v>
      </c>
      <c r="M14" s="6">
        <v>52.5</v>
      </c>
      <c r="N14" s="6">
        <v>137.5</v>
      </c>
      <c r="O14" s="6">
        <v>102.5</v>
      </c>
      <c r="P14" s="6">
        <v>117.5</v>
      </c>
      <c r="Q14" s="6">
        <v>137.5</v>
      </c>
      <c r="R14" s="6">
        <v>137.5</v>
      </c>
      <c r="S14" s="6">
        <v>275</v>
      </c>
      <c r="T14" s="9">
        <v>239.55250233411789</v>
      </c>
      <c r="U14" s="8" t="s">
        <v>41</v>
      </c>
    </row>
    <row r="15" spans="1:21">
      <c r="A15" s="7" t="s">
        <v>42</v>
      </c>
      <c r="B15" s="6" t="s">
        <v>31</v>
      </c>
      <c r="C15" s="6">
        <v>64.900000000000006</v>
      </c>
      <c r="D15" s="6">
        <v>67.5</v>
      </c>
      <c r="E15" s="6">
        <v>1</v>
      </c>
      <c r="F15" s="6">
        <v>47.5</v>
      </c>
      <c r="G15" s="6">
        <v>60</v>
      </c>
      <c r="H15" s="6">
        <v>65</v>
      </c>
      <c r="I15" s="6">
        <v>65</v>
      </c>
      <c r="J15" s="6">
        <v>35</v>
      </c>
      <c r="K15" s="6">
        <v>45</v>
      </c>
      <c r="L15" s="6">
        <v>-47.5</v>
      </c>
      <c r="M15" s="6">
        <v>45</v>
      </c>
      <c r="N15" s="6">
        <v>110</v>
      </c>
      <c r="O15" s="6">
        <v>95</v>
      </c>
      <c r="P15" s="6">
        <v>112.5</v>
      </c>
      <c r="Q15" s="6">
        <v>117.5</v>
      </c>
      <c r="R15" s="6">
        <v>117.5</v>
      </c>
      <c r="S15" s="6">
        <v>227.5</v>
      </c>
      <c r="T15" s="9">
        <v>238.943250477314</v>
      </c>
      <c r="U15" s="8" t="s">
        <v>43</v>
      </c>
    </row>
    <row r="16" spans="1:21">
      <c r="A16" s="7" t="s">
        <v>44</v>
      </c>
      <c r="B16" s="6" t="s">
        <v>31</v>
      </c>
      <c r="C16" s="6">
        <v>57.85</v>
      </c>
      <c r="D16" s="6">
        <v>60</v>
      </c>
      <c r="E16" s="6">
        <v>1</v>
      </c>
      <c r="F16" s="6">
        <v>40</v>
      </c>
      <c r="G16" s="6">
        <v>50</v>
      </c>
      <c r="H16" s="6">
        <v>55</v>
      </c>
      <c r="I16" s="6">
        <v>55</v>
      </c>
      <c r="J16" s="6">
        <v>40</v>
      </c>
      <c r="K16" s="6">
        <v>-45</v>
      </c>
      <c r="L16" s="6">
        <v>45</v>
      </c>
      <c r="M16" s="6">
        <v>45</v>
      </c>
      <c r="N16" s="6">
        <v>100</v>
      </c>
      <c r="O16" s="6">
        <v>60</v>
      </c>
      <c r="P16" s="6">
        <v>82.5</v>
      </c>
      <c r="Q16" s="6">
        <v>92.5</v>
      </c>
      <c r="R16" s="6">
        <v>92.5</v>
      </c>
      <c r="S16" s="6">
        <v>192.5</v>
      </c>
      <c r="T16" s="9">
        <v>220.79749137163162</v>
      </c>
      <c r="U16" s="8" t="s">
        <v>45</v>
      </c>
    </row>
    <row r="17" spans="1:21" s="28" customFormat="1">
      <c r="A17" s="24" t="s">
        <v>46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7"/>
      <c r="U17" s="25"/>
    </row>
    <row r="18" spans="1:21">
      <c r="A18" s="7" t="s">
        <v>47</v>
      </c>
      <c r="B18" s="6" t="s">
        <v>48</v>
      </c>
      <c r="C18" s="6">
        <v>74.55</v>
      </c>
      <c r="D18" s="6">
        <v>75</v>
      </c>
      <c r="E18" s="6">
        <v>1.1299999999999999</v>
      </c>
      <c r="F18" s="6">
        <v>185</v>
      </c>
      <c r="G18" s="6">
        <v>-197.5</v>
      </c>
      <c r="H18" s="6">
        <v>197.5</v>
      </c>
      <c r="I18" s="6">
        <v>197.5</v>
      </c>
      <c r="J18" s="6">
        <v>90</v>
      </c>
      <c r="K18" s="6">
        <v>102.5</v>
      </c>
      <c r="L18" s="6">
        <v>105</v>
      </c>
      <c r="M18" s="6">
        <v>105</v>
      </c>
      <c r="N18" s="6">
        <v>302.5</v>
      </c>
      <c r="O18" s="6">
        <v>195</v>
      </c>
      <c r="P18" s="6">
        <v>202.5</v>
      </c>
      <c r="Q18" s="6">
        <v>210</v>
      </c>
      <c r="R18" s="6">
        <v>210</v>
      </c>
      <c r="S18" s="6">
        <v>512.5</v>
      </c>
      <c r="T18" s="9">
        <v>366.74500703811646</v>
      </c>
      <c r="U18" s="8" t="s">
        <v>49</v>
      </c>
    </row>
    <row r="19" spans="1:21">
      <c r="A19" s="7" t="s">
        <v>50</v>
      </c>
      <c r="B19" s="6" t="s">
        <v>48</v>
      </c>
      <c r="C19" s="6">
        <v>80.45</v>
      </c>
      <c r="D19" s="6">
        <v>82.5</v>
      </c>
      <c r="E19" s="6">
        <v>1.1299999999999999</v>
      </c>
      <c r="F19" s="6">
        <v>172.5</v>
      </c>
      <c r="G19" s="6">
        <v>-192.5</v>
      </c>
      <c r="H19" s="6">
        <v>-192.5</v>
      </c>
      <c r="I19" s="6">
        <v>172.5</v>
      </c>
      <c r="J19" s="6">
        <v>82.5</v>
      </c>
      <c r="K19" s="6">
        <v>97.5</v>
      </c>
      <c r="L19" s="6">
        <v>102.5</v>
      </c>
      <c r="M19" s="6">
        <v>102.5</v>
      </c>
      <c r="N19" s="6">
        <v>275</v>
      </c>
      <c r="O19" s="6">
        <v>165</v>
      </c>
      <c r="P19" s="6">
        <v>170</v>
      </c>
      <c r="Q19" s="6">
        <v>-180</v>
      </c>
      <c r="R19" s="6">
        <v>170</v>
      </c>
      <c r="S19" s="6">
        <v>445</v>
      </c>
      <c r="T19" s="9">
        <v>302.7334988117218</v>
      </c>
      <c r="U19" s="8" t="s">
        <v>51</v>
      </c>
    </row>
    <row r="20" spans="1:21">
      <c r="A20" s="7" t="s">
        <v>52</v>
      </c>
      <c r="B20" s="6" t="s">
        <v>48</v>
      </c>
      <c r="C20" s="6">
        <v>79.650000000000006</v>
      </c>
      <c r="D20" s="6">
        <v>82.5</v>
      </c>
      <c r="E20" s="6">
        <v>1.23</v>
      </c>
      <c r="F20" s="6">
        <v>-82.5</v>
      </c>
      <c r="G20" s="6">
        <v>-82.5</v>
      </c>
      <c r="H20" s="6">
        <v>82.5</v>
      </c>
      <c r="I20" s="6">
        <v>82.5</v>
      </c>
      <c r="J20" s="6">
        <v>45</v>
      </c>
      <c r="K20" s="6">
        <v>47.5</v>
      </c>
      <c r="L20" s="6">
        <v>-62.5</v>
      </c>
      <c r="M20" s="6">
        <v>47.5</v>
      </c>
      <c r="N20" s="6">
        <v>130</v>
      </c>
      <c r="O20" s="6">
        <v>102.5</v>
      </c>
      <c r="P20" s="6">
        <v>115</v>
      </c>
      <c r="Q20" s="6">
        <v>125</v>
      </c>
      <c r="R20" s="6">
        <v>125</v>
      </c>
      <c r="S20" s="6">
        <v>255</v>
      </c>
      <c r="T20" s="9">
        <v>174.57299888134003</v>
      </c>
      <c r="U20" s="8" t="s">
        <v>53</v>
      </c>
    </row>
    <row r="21" spans="1:21">
      <c r="A21" s="7" t="s">
        <v>54</v>
      </c>
      <c r="B21" s="6" t="s">
        <v>48</v>
      </c>
      <c r="C21" s="6">
        <v>74.900000000000006</v>
      </c>
      <c r="D21" s="6">
        <v>75</v>
      </c>
      <c r="E21" s="6">
        <v>1.18</v>
      </c>
      <c r="F21" s="6">
        <v>-125</v>
      </c>
      <c r="G21" s="6">
        <v>-125</v>
      </c>
      <c r="H21" s="6">
        <v>-125</v>
      </c>
      <c r="I21" s="6">
        <v>0</v>
      </c>
      <c r="J21" s="6">
        <v>-85</v>
      </c>
      <c r="K21" s="6">
        <v>85</v>
      </c>
      <c r="L21" s="6">
        <v>90</v>
      </c>
      <c r="M21" s="6">
        <v>90</v>
      </c>
      <c r="N21" s="6">
        <v>0</v>
      </c>
      <c r="O21" s="6">
        <v>-185</v>
      </c>
      <c r="P21" s="6">
        <v>185</v>
      </c>
      <c r="Q21" s="6">
        <v>207.5</v>
      </c>
      <c r="R21" s="6">
        <v>207.5</v>
      </c>
      <c r="S21" s="6">
        <v>0</v>
      </c>
      <c r="T21" s="9">
        <v>0</v>
      </c>
      <c r="U21" s="8" t="s">
        <v>28</v>
      </c>
    </row>
    <row r="22" spans="1:21">
      <c r="A22" s="7" t="s">
        <v>55</v>
      </c>
      <c r="B22" s="6" t="s">
        <v>48</v>
      </c>
      <c r="C22" s="6">
        <v>121.1</v>
      </c>
      <c r="D22" s="6">
        <v>125</v>
      </c>
      <c r="E22" s="6">
        <v>1.03</v>
      </c>
      <c r="F22" s="6">
        <v>-245</v>
      </c>
      <c r="G22" s="6">
        <v>-245</v>
      </c>
      <c r="H22" s="6">
        <v>-245</v>
      </c>
      <c r="I22" s="6">
        <v>0</v>
      </c>
      <c r="J22" s="6">
        <v>137.5</v>
      </c>
      <c r="K22" s="6">
        <v>140</v>
      </c>
      <c r="L22" s="6">
        <v>-142.5</v>
      </c>
      <c r="M22" s="6">
        <v>140</v>
      </c>
      <c r="N22" s="6">
        <v>0</v>
      </c>
      <c r="O22" s="6">
        <v>230</v>
      </c>
      <c r="P22" s="6">
        <v>240</v>
      </c>
      <c r="Q22" s="6">
        <v>250</v>
      </c>
      <c r="R22" s="6">
        <v>250</v>
      </c>
      <c r="S22" s="6">
        <v>0</v>
      </c>
      <c r="T22" s="9">
        <v>0</v>
      </c>
      <c r="U22" s="8" t="s">
        <v>28</v>
      </c>
    </row>
    <row r="23" spans="1:21" s="28" customFormat="1">
      <c r="A23" s="24" t="s">
        <v>56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7"/>
      <c r="U23" s="25"/>
    </row>
    <row r="24" spans="1:21">
      <c r="A24" s="7" t="s">
        <v>57</v>
      </c>
      <c r="B24" s="6" t="s">
        <v>58</v>
      </c>
      <c r="C24" s="6">
        <v>153.9</v>
      </c>
      <c r="D24" s="6" t="s">
        <v>59</v>
      </c>
      <c r="E24" s="6">
        <v>1.02</v>
      </c>
      <c r="F24" s="6">
        <v>275</v>
      </c>
      <c r="G24" s="6">
        <v>285</v>
      </c>
      <c r="H24" s="6">
        <v>300</v>
      </c>
      <c r="I24" s="6">
        <v>300</v>
      </c>
      <c r="J24" s="6">
        <v>180</v>
      </c>
      <c r="K24" s="6">
        <v>185</v>
      </c>
      <c r="L24" s="6">
        <v>190</v>
      </c>
      <c r="M24" s="6">
        <v>190</v>
      </c>
      <c r="N24" s="6">
        <v>490</v>
      </c>
      <c r="O24" s="6">
        <v>280</v>
      </c>
      <c r="P24" s="6">
        <v>292.5</v>
      </c>
      <c r="Q24" s="6">
        <v>305</v>
      </c>
      <c r="R24" s="6">
        <v>305</v>
      </c>
      <c r="S24" s="6">
        <v>795</v>
      </c>
      <c r="T24" s="9">
        <v>438.28349143266678</v>
      </c>
      <c r="U24" s="8" t="s">
        <v>60</v>
      </c>
    </row>
    <row r="25" spans="1:21">
      <c r="A25" s="7" t="s">
        <v>61</v>
      </c>
      <c r="B25" s="6" t="s">
        <v>58</v>
      </c>
      <c r="C25" s="6">
        <v>86.7</v>
      </c>
      <c r="D25" s="6">
        <v>90</v>
      </c>
      <c r="E25" s="6">
        <v>1.1299999999999999</v>
      </c>
      <c r="F25" s="6">
        <v>195</v>
      </c>
      <c r="G25" s="6">
        <v>-207.5</v>
      </c>
      <c r="H25" s="6">
        <v>-215</v>
      </c>
      <c r="I25" s="6">
        <v>195</v>
      </c>
      <c r="J25" s="6">
        <v>102.5</v>
      </c>
      <c r="K25" s="6">
        <v>115</v>
      </c>
      <c r="L25" s="6">
        <v>-127.5</v>
      </c>
      <c r="M25" s="6">
        <v>115</v>
      </c>
      <c r="N25" s="6">
        <v>310</v>
      </c>
      <c r="O25" s="6">
        <v>205</v>
      </c>
      <c r="P25" s="6">
        <v>215</v>
      </c>
      <c r="Q25" s="6">
        <v>227.5</v>
      </c>
      <c r="R25" s="6">
        <v>227.5</v>
      </c>
      <c r="S25" s="6">
        <v>537.5</v>
      </c>
      <c r="T25" s="9">
        <v>349.96623918414116</v>
      </c>
      <c r="U25" s="8" t="s">
        <v>62</v>
      </c>
    </row>
    <row r="26" spans="1:21">
      <c r="A26" s="7" t="s">
        <v>63</v>
      </c>
      <c r="B26" s="6" t="s">
        <v>58</v>
      </c>
      <c r="C26" s="6">
        <v>101.65</v>
      </c>
      <c r="D26" s="6">
        <v>110</v>
      </c>
      <c r="E26" s="6">
        <v>1.02</v>
      </c>
      <c r="F26" s="6">
        <v>215</v>
      </c>
      <c r="G26" s="6">
        <v>225</v>
      </c>
      <c r="H26" s="6">
        <v>227.5</v>
      </c>
      <c r="I26" s="6">
        <v>227.5</v>
      </c>
      <c r="J26" s="6">
        <v>142.5</v>
      </c>
      <c r="K26" s="6">
        <v>147.5</v>
      </c>
      <c r="L26" s="6">
        <v>155</v>
      </c>
      <c r="M26" s="6">
        <v>155</v>
      </c>
      <c r="N26" s="6">
        <v>382.5</v>
      </c>
      <c r="O26" s="6">
        <v>207.5</v>
      </c>
      <c r="P26" s="6">
        <v>220</v>
      </c>
      <c r="Q26" s="6">
        <v>230</v>
      </c>
      <c r="R26" s="6">
        <v>230</v>
      </c>
      <c r="S26" s="6">
        <v>612.5</v>
      </c>
      <c r="T26" s="9">
        <v>370.37876769900322</v>
      </c>
      <c r="U26" s="8" t="s">
        <v>64</v>
      </c>
    </row>
    <row r="27" spans="1:21">
      <c r="A27" s="7" t="s">
        <v>65</v>
      </c>
      <c r="B27" s="6" t="s">
        <v>58</v>
      </c>
      <c r="C27" s="6">
        <v>66.900000000000006</v>
      </c>
      <c r="D27" s="6">
        <v>67.5</v>
      </c>
      <c r="E27" s="6">
        <v>1</v>
      </c>
      <c r="F27" s="6">
        <v>145</v>
      </c>
      <c r="G27" s="6">
        <v>147.5</v>
      </c>
      <c r="H27" s="6">
        <v>160</v>
      </c>
      <c r="I27" s="6">
        <v>160</v>
      </c>
      <c r="J27" s="6">
        <v>95</v>
      </c>
      <c r="K27" s="6">
        <v>105</v>
      </c>
      <c r="L27" s="6">
        <v>-110</v>
      </c>
      <c r="M27" s="6">
        <v>105</v>
      </c>
      <c r="N27" s="6">
        <v>265</v>
      </c>
      <c r="O27" s="6">
        <v>190</v>
      </c>
      <c r="P27" s="6">
        <v>210</v>
      </c>
      <c r="Q27" s="6">
        <v>-215</v>
      </c>
      <c r="R27" s="6">
        <v>210</v>
      </c>
      <c r="S27" s="6">
        <v>475</v>
      </c>
      <c r="T27" s="9">
        <v>368.88500154018402</v>
      </c>
      <c r="U27" s="8" t="s">
        <v>66</v>
      </c>
    </row>
    <row r="28" spans="1:21">
      <c r="A28" s="7" t="s">
        <v>67</v>
      </c>
      <c r="B28" s="6" t="s">
        <v>58</v>
      </c>
      <c r="C28" s="6">
        <v>167</v>
      </c>
      <c r="D28" s="6" t="s">
        <v>59</v>
      </c>
      <c r="E28" s="6">
        <v>1.04</v>
      </c>
      <c r="F28" s="6">
        <v>225</v>
      </c>
      <c r="G28" s="6">
        <v>240</v>
      </c>
      <c r="H28" s="6">
        <v>255</v>
      </c>
      <c r="I28" s="6">
        <v>255</v>
      </c>
      <c r="J28" s="6">
        <v>140</v>
      </c>
      <c r="K28" s="6">
        <v>147.5</v>
      </c>
      <c r="L28" s="6">
        <v>-155</v>
      </c>
      <c r="M28" s="6">
        <v>147.5</v>
      </c>
      <c r="N28" s="6">
        <v>402.5</v>
      </c>
      <c r="O28" s="6">
        <v>182.5</v>
      </c>
      <c r="P28" s="6">
        <v>207.5</v>
      </c>
      <c r="Q28" s="6">
        <v>227.5</v>
      </c>
      <c r="R28" s="6">
        <v>227.5</v>
      </c>
      <c r="S28" s="6">
        <v>630</v>
      </c>
      <c r="T28" s="9">
        <v>343.16101670265198</v>
      </c>
      <c r="U28" s="8" t="s">
        <v>68</v>
      </c>
    </row>
    <row r="29" spans="1:21">
      <c r="A29" s="7" t="s">
        <v>69</v>
      </c>
      <c r="B29" s="6" t="s">
        <v>58</v>
      </c>
      <c r="C29" s="6">
        <v>135</v>
      </c>
      <c r="D29" s="6" t="s">
        <v>59</v>
      </c>
      <c r="E29" s="6">
        <v>1.01</v>
      </c>
      <c r="F29" s="6">
        <v>-140</v>
      </c>
      <c r="G29" s="6">
        <v>140</v>
      </c>
      <c r="H29" s="6">
        <v>150</v>
      </c>
      <c r="I29" s="6">
        <v>150</v>
      </c>
      <c r="J29" s="6">
        <v>100</v>
      </c>
      <c r="K29" s="6">
        <v>110</v>
      </c>
      <c r="L29" s="6">
        <v>-115</v>
      </c>
      <c r="M29" s="6">
        <v>110</v>
      </c>
      <c r="N29" s="6">
        <v>260</v>
      </c>
      <c r="O29" s="6">
        <v>-170</v>
      </c>
      <c r="P29" s="6">
        <v>170</v>
      </c>
      <c r="Q29" s="6">
        <v>-185</v>
      </c>
      <c r="R29" s="6">
        <v>170</v>
      </c>
      <c r="S29" s="6">
        <v>430</v>
      </c>
      <c r="T29" s="9">
        <v>241.65998995304108</v>
      </c>
      <c r="U29" s="8" t="s">
        <v>70</v>
      </c>
    </row>
    <row r="30" spans="1:21" s="28" customFormat="1">
      <c r="A30" s="24" t="s">
        <v>71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7"/>
      <c r="U30" s="25"/>
    </row>
    <row r="31" spans="1:21">
      <c r="A31" s="7" t="s">
        <v>72</v>
      </c>
      <c r="B31" s="6" t="s">
        <v>73</v>
      </c>
      <c r="C31" s="6">
        <v>96.85</v>
      </c>
      <c r="D31" s="6">
        <v>100</v>
      </c>
      <c r="E31" s="6">
        <v>1.34</v>
      </c>
      <c r="F31" s="6">
        <v>-227.5</v>
      </c>
      <c r="G31" s="6">
        <v>227.5</v>
      </c>
      <c r="H31" s="6">
        <v>-235</v>
      </c>
      <c r="I31" s="6">
        <v>227.5</v>
      </c>
      <c r="J31" s="6">
        <v>172.5</v>
      </c>
      <c r="K31" s="6">
        <v>185</v>
      </c>
      <c r="L31" s="6">
        <v>-187.5</v>
      </c>
      <c r="M31" s="6">
        <v>185</v>
      </c>
      <c r="N31" s="6">
        <v>412.5</v>
      </c>
      <c r="O31" s="6">
        <v>230</v>
      </c>
      <c r="P31" s="6">
        <v>-250</v>
      </c>
      <c r="Q31" s="6">
        <v>250</v>
      </c>
      <c r="R31" s="6">
        <v>250</v>
      </c>
      <c r="S31" s="6">
        <v>662.5</v>
      </c>
      <c r="T31" s="9">
        <v>408.56374576687813</v>
      </c>
      <c r="U31" s="8" t="s">
        <v>74</v>
      </c>
    </row>
    <row r="32" spans="1:21">
      <c r="A32" s="7" t="s">
        <v>75</v>
      </c>
      <c r="B32" s="6" t="s">
        <v>73</v>
      </c>
      <c r="C32" s="6">
        <v>89.1</v>
      </c>
      <c r="D32" s="6">
        <v>90</v>
      </c>
      <c r="E32" s="6">
        <v>1.292</v>
      </c>
      <c r="F32" s="6">
        <v>180</v>
      </c>
      <c r="G32" s="6">
        <v>190</v>
      </c>
      <c r="H32" s="6">
        <v>-195</v>
      </c>
      <c r="I32" s="6">
        <v>190</v>
      </c>
      <c r="J32" s="6">
        <v>-135</v>
      </c>
      <c r="K32" s="6">
        <v>-135</v>
      </c>
      <c r="L32" s="6">
        <v>135</v>
      </c>
      <c r="M32" s="6">
        <v>135</v>
      </c>
      <c r="N32" s="6">
        <v>325</v>
      </c>
      <c r="O32" s="6">
        <v>155</v>
      </c>
      <c r="P32" s="6">
        <v>170</v>
      </c>
      <c r="Q32" s="6">
        <v>185</v>
      </c>
      <c r="R32" s="6">
        <v>185</v>
      </c>
      <c r="S32" s="6">
        <v>510</v>
      </c>
      <c r="T32" s="9">
        <v>327.26701498031616</v>
      </c>
      <c r="U32" s="8" t="s">
        <v>76</v>
      </c>
    </row>
    <row r="33" spans="1:21" s="28" customFormat="1">
      <c r="A33" s="24" t="s">
        <v>77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7"/>
      <c r="U33" s="25"/>
    </row>
    <row r="34" spans="1:21">
      <c r="A34" s="7" t="s">
        <v>78</v>
      </c>
      <c r="B34" s="6" t="s">
        <v>79</v>
      </c>
      <c r="C34" s="6">
        <v>145.75</v>
      </c>
      <c r="D34" s="6" t="s">
        <v>59</v>
      </c>
      <c r="E34" s="6">
        <v>1.0429999999999999</v>
      </c>
      <c r="F34" s="6">
        <v>230</v>
      </c>
      <c r="G34" s="6">
        <v>-272.5</v>
      </c>
      <c r="H34" s="6">
        <v>-272.5</v>
      </c>
      <c r="I34" s="6">
        <v>230</v>
      </c>
      <c r="J34" s="6">
        <v>227.5</v>
      </c>
      <c r="K34" s="6">
        <v>-248</v>
      </c>
      <c r="L34" s="6">
        <v>-248</v>
      </c>
      <c r="M34" s="6">
        <v>227.5</v>
      </c>
      <c r="N34" s="6">
        <v>457.5</v>
      </c>
      <c r="O34" s="6">
        <v>230</v>
      </c>
      <c r="P34" s="6">
        <v>260</v>
      </c>
      <c r="Q34" s="6">
        <v>272.5</v>
      </c>
      <c r="R34" s="6">
        <v>272.5</v>
      </c>
      <c r="S34" s="6">
        <v>730</v>
      </c>
      <c r="T34" s="9">
        <v>405.51497876644135</v>
      </c>
      <c r="U34" s="8" t="s">
        <v>80</v>
      </c>
    </row>
    <row r="35" spans="1:21">
      <c r="A35" s="7" t="s">
        <v>81</v>
      </c>
      <c r="B35" s="6" t="s">
        <v>79</v>
      </c>
      <c r="C35" s="6">
        <v>117.6</v>
      </c>
      <c r="D35" s="6">
        <v>125</v>
      </c>
      <c r="E35" s="6">
        <v>1.258</v>
      </c>
      <c r="F35" s="6">
        <v>-177.5</v>
      </c>
      <c r="G35" s="6">
        <v>-177.5</v>
      </c>
      <c r="H35" s="6">
        <v>177.5</v>
      </c>
      <c r="I35" s="6">
        <v>177.5</v>
      </c>
      <c r="J35" s="6">
        <v>137.5</v>
      </c>
      <c r="K35" s="6">
        <v>142.5</v>
      </c>
      <c r="L35" s="6">
        <v>-150</v>
      </c>
      <c r="M35" s="6">
        <v>142.5</v>
      </c>
      <c r="N35" s="6">
        <v>320</v>
      </c>
      <c r="O35" s="6">
        <v>182.5</v>
      </c>
      <c r="P35" s="6">
        <v>190</v>
      </c>
      <c r="Q35" s="6">
        <v>200</v>
      </c>
      <c r="R35" s="6">
        <v>200</v>
      </c>
      <c r="S35" s="6">
        <v>520</v>
      </c>
      <c r="T35" s="9">
        <v>300.40400981903076</v>
      </c>
      <c r="U35" s="8" t="s">
        <v>82</v>
      </c>
    </row>
    <row r="36" spans="1:21">
      <c r="A36" s="7" t="s">
        <v>83</v>
      </c>
      <c r="B36" s="6" t="s">
        <v>79</v>
      </c>
      <c r="C36" s="6">
        <v>98</v>
      </c>
      <c r="D36" s="6">
        <v>100</v>
      </c>
      <c r="E36" s="6">
        <v>1.02</v>
      </c>
      <c r="F36" s="6">
        <v>210</v>
      </c>
      <c r="G36" s="6">
        <v>-222.5</v>
      </c>
      <c r="H36" s="6">
        <v>222.5</v>
      </c>
      <c r="I36" s="6">
        <v>222.5</v>
      </c>
      <c r="J36" s="6">
        <v>127.5</v>
      </c>
      <c r="K36" s="6">
        <v>132.5</v>
      </c>
      <c r="L36" s="6">
        <v>-137.5</v>
      </c>
      <c r="M36" s="6">
        <v>132.5</v>
      </c>
      <c r="N36" s="6">
        <v>355</v>
      </c>
      <c r="O36" s="6">
        <v>227.5</v>
      </c>
      <c r="P36" s="6">
        <v>235</v>
      </c>
      <c r="Q36" s="6">
        <v>-240</v>
      </c>
      <c r="R36" s="6">
        <v>235</v>
      </c>
      <c r="S36" s="6">
        <v>590</v>
      </c>
      <c r="T36" s="9">
        <v>362.02400922775269</v>
      </c>
      <c r="U36" s="8" t="s">
        <v>84</v>
      </c>
    </row>
    <row r="37" spans="1:21">
      <c r="A37" s="7" t="s">
        <v>85</v>
      </c>
      <c r="B37" s="6" t="s">
        <v>79</v>
      </c>
      <c r="C37" s="6">
        <v>110.4</v>
      </c>
      <c r="D37" s="6">
        <v>125</v>
      </c>
      <c r="E37" s="6">
        <v>1.097</v>
      </c>
      <c r="F37" s="6">
        <v>182.5</v>
      </c>
      <c r="G37" s="6">
        <v>-192.5</v>
      </c>
      <c r="H37" s="6">
        <v>0</v>
      </c>
      <c r="I37" s="6">
        <v>182.5</v>
      </c>
      <c r="J37" s="6">
        <v>120</v>
      </c>
      <c r="K37" s="6">
        <v>-127.5</v>
      </c>
      <c r="L37" s="6">
        <v>-127.5</v>
      </c>
      <c r="M37" s="6">
        <v>120</v>
      </c>
      <c r="N37" s="6">
        <v>302.5</v>
      </c>
      <c r="O37" s="6">
        <v>205</v>
      </c>
      <c r="P37" s="6">
        <v>215</v>
      </c>
      <c r="Q37" s="6">
        <v>227.5</v>
      </c>
      <c r="R37" s="6">
        <v>250</v>
      </c>
      <c r="S37" s="6">
        <v>552.5</v>
      </c>
      <c r="T37" s="9">
        <v>324.75951433181763</v>
      </c>
      <c r="U37" s="8" t="s">
        <v>86</v>
      </c>
    </row>
    <row r="38" spans="1:21">
      <c r="A38" s="7" t="s">
        <v>87</v>
      </c>
      <c r="B38" s="6" t="s">
        <v>79</v>
      </c>
      <c r="C38" s="6">
        <v>108.2</v>
      </c>
      <c r="D38" s="6">
        <v>110</v>
      </c>
      <c r="E38" s="6">
        <v>1.1839999999999999</v>
      </c>
      <c r="F38" s="6">
        <v>-82.5</v>
      </c>
      <c r="G38" s="6">
        <v>92.5</v>
      </c>
      <c r="H38" s="6">
        <v>102.5</v>
      </c>
      <c r="I38" s="6">
        <v>102.5</v>
      </c>
      <c r="J38" s="6">
        <v>67.5</v>
      </c>
      <c r="K38" s="6">
        <v>-72.5</v>
      </c>
      <c r="L38" s="6">
        <v>-72.5</v>
      </c>
      <c r="M38" s="6">
        <v>67.5</v>
      </c>
      <c r="N38" s="6">
        <v>170</v>
      </c>
      <c r="O38" s="6">
        <v>125</v>
      </c>
      <c r="P38" s="6">
        <v>142.5</v>
      </c>
      <c r="Q38" s="6">
        <v>145</v>
      </c>
      <c r="R38" s="6">
        <v>145</v>
      </c>
      <c r="S38" s="6">
        <v>315</v>
      </c>
      <c r="T38" s="9">
        <v>186.35400027036667</v>
      </c>
      <c r="U38" s="8" t="s">
        <v>88</v>
      </c>
    </row>
    <row r="39" spans="1:21" s="28" customFormat="1">
      <c r="A39" s="24" t="s">
        <v>89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7"/>
      <c r="U39" s="25"/>
    </row>
    <row r="40" spans="1:21">
      <c r="A40" s="7" t="s">
        <v>90</v>
      </c>
      <c r="B40" s="6" t="s">
        <v>91</v>
      </c>
      <c r="C40" s="6">
        <v>86.4</v>
      </c>
      <c r="D40" s="6">
        <v>90</v>
      </c>
      <c r="E40" s="6">
        <v>1.5780000000000001</v>
      </c>
      <c r="F40" s="6">
        <v>-152.5</v>
      </c>
      <c r="G40" s="6">
        <v>-165</v>
      </c>
      <c r="H40" s="6">
        <v>165</v>
      </c>
      <c r="I40" s="6">
        <v>165</v>
      </c>
      <c r="J40" s="6">
        <v>97.5</v>
      </c>
      <c r="K40" s="6">
        <v>102.5</v>
      </c>
      <c r="L40" s="6">
        <v>105</v>
      </c>
      <c r="M40" s="6">
        <v>105</v>
      </c>
      <c r="N40" s="6">
        <v>270</v>
      </c>
      <c r="O40" s="6">
        <v>220</v>
      </c>
      <c r="P40" s="6">
        <v>235</v>
      </c>
      <c r="Q40" s="6">
        <v>-250</v>
      </c>
      <c r="R40" s="6">
        <v>235</v>
      </c>
      <c r="S40" s="6">
        <v>505</v>
      </c>
      <c r="T40" s="9">
        <v>329.41150009632111</v>
      </c>
      <c r="U40" s="8" t="s">
        <v>92</v>
      </c>
    </row>
    <row r="41" spans="1:21">
      <c r="A41" s="7" t="s">
        <v>93</v>
      </c>
      <c r="B41" s="6" t="s">
        <v>91</v>
      </c>
      <c r="C41" s="6">
        <v>88.75</v>
      </c>
      <c r="D41" s="6">
        <v>90</v>
      </c>
      <c r="E41" s="6">
        <v>1.5780000000000001</v>
      </c>
      <c r="F41" s="6">
        <v>-142.5</v>
      </c>
      <c r="G41" s="6">
        <v>147.5</v>
      </c>
      <c r="H41" s="6">
        <v>-170</v>
      </c>
      <c r="I41" s="6">
        <v>147.5</v>
      </c>
      <c r="J41" s="6">
        <v>62.5</v>
      </c>
      <c r="K41" s="6">
        <v>80</v>
      </c>
      <c r="L41" s="6">
        <v>-90</v>
      </c>
      <c r="M41" s="6">
        <v>80</v>
      </c>
      <c r="N41" s="6">
        <v>227.5</v>
      </c>
      <c r="O41" s="6">
        <v>227.5</v>
      </c>
      <c r="P41" s="6">
        <v>247.5</v>
      </c>
      <c r="Q41" s="6">
        <v>-257.5</v>
      </c>
      <c r="R41" s="6">
        <v>247.5</v>
      </c>
      <c r="S41" s="6">
        <v>475</v>
      </c>
      <c r="T41" s="9">
        <v>305.4250031709671</v>
      </c>
      <c r="U41" s="8" t="s">
        <v>94</v>
      </c>
    </row>
    <row r="42" spans="1:21">
      <c r="A42" s="7" t="s">
        <v>95</v>
      </c>
      <c r="B42" s="6" t="s">
        <v>91</v>
      </c>
      <c r="C42" s="6">
        <v>88.95</v>
      </c>
      <c r="D42" s="6">
        <v>90</v>
      </c>
      <c r="E42" s="6">
        <v>1.1299999999999999</v>
      </c>
      <c r="F42" s="6">
        <v>155</v>
      </c>
      <c r="G42" s="6">
        <v>170</v>
      </c>
      <c r="H42" s="6">
        <v>-175</v>
      </c>
      <c r="I42" s="6">
        <v>170</v>
      </c>
      <c r="J42" s="6">
        <v>120</v>
      </c>
      <c r="K42" s="6">
        <v>135</v>
      </c>
      <c r="L42" s="6">
        <v>140</v>
      </c>
      <c r="M42" s="6">
        <v>140</v>
      </c>
      <c r="N42" s="6">
        <v>310</v>
      </c>
      <c r="O42" s="6">
        <v>202.5</v>
      </c>
      <c r="P42" s="6">
        <v>227.5</v>
      </c>
      <c r="Q42" s="6">
        <v>235</v>
      </c>
      <c r="R42" s="6">
        <v>235</v>
      </c>
      <c r="S42" s="6">
        <v>545</v>
      </c>
      <c r="T42" s="9">
        <v>350.05350530147552</v>
      </c>
      <c r="U42" s="8" t="s">
        <v>96</v>
      </c>
    </row>
    <row r="43" spans="1:21">
      <c r="A43" s="7" t="s">
        <v>97</v>
      </c>
      <c r="B43" s="6" t="s">
        <v>91</v>
      </c>
      <c r="C43" s="6">
        <v>74.95</v>
      </c>
      <c r="D43" s="6">
        <v>75</v>
      </c>
      <c r="E43" s="6">
        <v>1.0309999999999999</v>
      </c>
      <c r="F43" s="6">
        <v>160</v>
      </c>
      <c r="G43" s="6">
        <v>-170</v>
      </c>
      <c r="H43" s="6">
        <v>-170</v>
      </c>
      <c r="I43" s="6">
        <v>160</v>
      </c>
      <c r="J43" s="6">
        <v>130</v>
      </c>
      <c r="K43" s="6">
        <v>0</v>
      </c>
      <c r="L43" s="6"/>
      <c r="M43" s="6">
        <v>130</v>
      </c>
      <c r="N43" s="6">
        <v>290</v>
      </c>
      <c r="O43" s="6">
        <v>185</v>
      </c>
      <c r="P43" s="6">
        <v>-212.5</v>
      </c>
      <c r="Q43" s="6">
        <v>0</v>
      </c>
      <c r="R43" s="6">
        <v>185</v>
      </c>
      <c r="S43" s="6">
        <v>475</v>
      </c>
      <c r="T43" s="9">
        <v>338.62749189138412</v>
      </c>
      <c r="U43" s="8" t="s">
        <v>98</v>
      </c>
    </row>
    <row r="44" spans="1:21">
      <c r="A44" s="7" t="s">
        <v>99</v>
      </c>
      <c r="B44" s="6" t="s">
        <v>91</v>
      </c>
      <c r="C44" s="6">
        <v>88.1</v>
      </c>
      <c r="D44" s="6">
        <v>90</v>
      </c>
      <c r="E44" s="6">
        <v>1.01</v>
      </c>
      <c r="F44" s="6">
        <v>185</v>
      </c>
      <c r="G44" s="6">
        <v>197.5</v>
      </c>
      <c r="H44" s="6">
        <v>-207.5</v>
      </c>
      <c r="I44" s="6">
        <v>197.5</v>
      </c>
      <c r="J44" s="6">
        <v>142.5</v>
      </c>
      <c r="K44" s="6">
        <v>152.5</v>
      </c>
      <c r="L44" s="6">
        <v>157.5</v>
      </c>
      <c r="M44" s="6">
        <v>157.5</v>
      </c>
      <c r="N44" s="6">
        <v>355</v>
      </c>
      <c r="O44" s="6">
        <v>205</v>
      </c>
      <c r="P44" s="6">
        <v>215</v>
      </c>
      <c r="Q44" s="6">
        <v>225</v>
      </c>
      <c r="R44" s="6">
        <v>225</v>
      </c>
      <c r="S44" s="6">
        <v>512.5</v>
      </c>
      <c r="T44" s="9" t="e">
        <f>#REF!*S44</f>
        <v>#REF!</v>
      </c>
      <c r="U44" s="8" t="s">
        <v>100</v>
      </c>
    </row>
    <row r="45" spans="1:21">
      <c r="A45" s="10" t="s">
        <v>101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9"/>
      <c r="U45" s="8"/>
    </row>
    <row r="46" spans="1:21">
      <c r="A46" s="7" t="s">
        <v>102</v>
      </c>
      <c r="B46" s="6" t="s">
        <v>103</v>
      </c>
      <c r="C46" s="6">
        <v>105.95</v>
      </c>
      <c r="D46" s="6">
        <v>110</v>
      </c>
      <c r="E46" s="6">
        <v>1</v>
      </c>
      <c r="F46" s="6">
        <v>255</v>
      </c>
      <c r="G46" s="6">
        <v>270</v>
      </c>
      <c r="H46" s="6">
        <v>285</v>
      </c>
      <c r="I46" s="6">
        <v>285</v>
      </c>
      <c r="J46" s="6">
        <v>240</v>
      </c>
      <c r="K46" s="6">
        <v>-275</v>
      </c>
      <c r="L46" s="6">
        <v>-275</v>
      </c>
      <c r="M46" s="6">
        <v>240</v>
      </c>
      <c r="N46" s="6">
        <v>525</v>
      </c>
      <c r="O46" s="6">
        <v>240</v>
      </c>
      <c r="P46" s="6">
        <v>260</v>
      </c>
      <c r="Q46" s="6">
        <v>-275</v>
      </c>
      <c r="R46" s="6">
        <v>260</v>
      </c>
      <c r="S46" s="6">
        <v>785</v>
      </c>
      <c r="T46" s="9">
        <v>467.62452006340027</v>
      </c>
      <c r="U46" s="8" t="s">
        <v>104</v>
      </c>
    </row>
    <row r="47" spans="1:21" s="28" customFormat="1">
      <c r="A47" s="24" t="s">
        <v>105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7"/>
      <c r="U47" s="25"/>
    </row>
    <row r="48" spans="1:21" s="28" customFormat="1">
      <c r="A48" s="24" t="s">
        <v>106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7"/>
      <c r="U48" s="25"/>
    </row>
    <row r="49" spans="1:21">
      <c r="A49" s="7" t="s">
        <v>107</v>
      </c>
      <c r="B49" s="6" t="s">
        <v>108</v>
      </c>
      <c r="C49" s="6">
        <v>74.400000000000006</v>
      </c>
      <c r="D49" s="6">
        <v>75</v>
      </c>
      <c r="E49" s="6">
        <v>1</v>
      </c>
      <c r="F49" s="6">
        <v>205</v>
      </c>
      <c r="G49" s="6">
        <v>215</v>
      </c>
      <c r="H49" s="6">
        <v>-227.5</v>
      </c>
      <c r="I49" s="6">
        <v>215</v>
      </c>
      <c r="J49" s="6">
        <v>-165</v>
      </c>
      <c r="K49" s="6">
        <v>170</v>
      </c>
      <c r="L49" s="6">
        <v>-175</v>
      </c>
      <c r="M49" s="6">
        <v>170</v>
      </c>
      <c r="N49" s="6">
        <v>385</v>
      </c>
      <c r="O49" s="6">
        <v>245</v>
      </c>
      <c r="P49" s="6">
        <v>260</v>
      </c>
      <c r="Q49" s="6">
        <v>-270</v>
      </c>
      <c r="R49" s="6">
        <v>260</v>
      </c>
      <c r="S49" s="6">
        <v>645</v>
      </c>
      <c r="T49" s="9">
        <v>462.20700055360794</v>
      </c>
      <c r="U49" s="8" t="s">
        <v>109</v>
      </c>
    </row>
    <row r="50" spans="1:21">
      <c r="A50" s="7" t="s">
        <v>110</v>
      </c>
      <c r="B50" s="6" t="s">
        <v>108</v>
      </c>
      <c r="C50" s="6">
        <v>74.650000000000006</v>
      </c>
      <c r="D50" s="6">
        <v>75</v>
      </c>
      <c r="E50" s="6">
        <v>1</v>
      </c>
      <c r="F50" s="6">
        <v>200</v>
      </c>
      <c r="G50" s="6">
        <v>-250</v>
      </c>
      <c r="H50" s="6">
        <v>-250</v>
      </c>
      <c r="I50" s="6">
        <v>200</v>
      </c>
      <c r="J50" s="6">
        <v>155</v>
      </c>
      <c r="K50" s="6">
        <v>-170</v>
      </c>
      <c r="L50" s="6">
        <v>-170</v>
      </c>
      <c r="M50" s="6">
        <v>155</v>
      </c>
      <c r="N50" s="6">
        <v>355</v>
      </c>
      <c r="O50" s="6">
        <v>247.5</v>
      </c>
      <c r="P50" s="6">
        <v>-265</v>
      </c>
      <c r="Q50" s="6">
        <v>265</v>
      </c>
      <c r="R50" s="6">
        <v>265</v>
      </c>
      <c r="S50" s="6">
        <v>620</v>
      </c>
      <c r="T50" s="9">
        <v>443.23801040649414</v>
      </c>
      <c r="U50" s="8" t="s">
        <v>111</v>
      </c>
    </row>
    <row r="51" spans="1:21">
      <c r="A51" s="7" t="s">
        <v>112</v>
      </c>
      <c r="B51" s="6" t="s">
        <v>108</v>
      </c>
      <c r="C51" s="6">
        <v>72.5</v>
      </c>
      <c r="D51" s="6">
        <v>75</v>
      </c>
      <c r="E51" s="6">
        <v>1</v>
      </c>
      <c r="F51" s="6">
        <v>147.5</v>
      </c>
      <c r="G51" s="6">
        <v>162.5</v>
      </c>
      <c r="H51" s="6">
        <v>-175</v>
      </c>
      <c r="I51" s="6">
        <v>162.5</v>
      </c>
      <c r="J51" s="6">
        <v>102.5</v>
      </c>
      <c r="K51" s="6">
        <v>127.5</v>
      </c>
      <c r="L51" s="6">
        <v>-140</v>
      </c>
      <c r="M51" s="6">
        <v>127.5</v>
      </c>
      <c r="N51" s="6">
        <v>290</v>
      </c>
      <c r="O51" s="6">
        <v>167.5</v>
      </c>
      <c r="P51" s="6">
        <v>185</v>
      </c>
      <c r="Q51" s="6">
        <v>-200</v>
      </c>
      <c r="R51" s="6">
        <v>185</v>
      </c>
      <c r="S51" s="6">
        <v>475</v>
      </c>
      <c r="T51" s="9">
        <v>346.75000905990601</v>
      </c>
      <c r="U51" s="8" t="s">
        <v>113</v>
      </c>
    </row>
    <row r="52" spans="1:21">
      <c r="A52" s="7" t="s">
        <v>114</v>
      </c>
      <c r="B52" s="6" t="s">
        <v>108</v>
      </c>
      <c r="C52" s="6">
        <v>69.55</v>
      </c>
      <c r="D52" s="6">
        <v>75</v>
      </c>
      <c r="E52" s="6">
        <v>1</v>
      </c>
      <c r="F52" s="6">
        <v>125</v>
      </c>
      <c r="G52" s="6">
        <v>142.5</v>
      </c>
      <c r="H52" s="6">
        <v>157.5</v>
      </c>
      <c r="I52" s="6">
        <v>157.5</v>
      </c>
      <c r="J52" s="6">
        <v>-95</v>
      </c>
      <c r="K52" s="6">
        <v>102.5</v>
      </c>
      <c r="L52" s="6">
        <v>-105</v>
      </c>
      <c r="M52" s="6">
        <v>102.5</v>
      </c>
      <c r="N52" s="6">
        <v>260</v>
      </c>
      <c r="O52" s="6">
        <v>172.5</v>
      </c>
      <c r="P52" s="6">
        <v>190</v>
      </c>
      <c r="Q52" s="6">
        <v>197.5</v>
      </c>
      <c r="R52" s="6">
        <v>197.5</v>
      </c>
      <c r="S52" s="6">
        <v>457.5</v>
      </c>
      <c r="T52" s="9">
        <v>344.54323992133141</v>
      </c>
      <c r="U52" s="8" t="s">
        <v>115</v>
      </c>
    </row>
    <row r="53" spans="1:21">
      <c r="A53" s="7" t="s">
        <v>116</v>
      </c>
      <c r="B53" s="6" t="s">
        <v>108</v>
      </c>
      <c r="C53" s="6">
        <v>72.599999999999994</v>
      </c>
      <c r="D53" s="6">
        <v>75</v>
      </c>
      <c r="E53" s="6">
        <v>1</v>
      </c>
      <c r="F53" s="6">
        <v>135</v>
      </c>
      <c r="G53" s="6">
        <v>150</v>
      </c>
      <c r="H53" s="6">
        <v>-155</v>
      </c>
      <c r="I53" s="6">
        <v>150</v>
      </c>
      <c r="J53" s="6">
        <v>85</v>
      </c>
      <c r="K53" s="6">
        <v>-90</v>
      </c>
      <c r="L53" s="6">
        <v>-90</v>
      </c>
      <c r="M53" s="6">
        <v>85</v>
      </c>
      <c r="N53" s="6">
        <v>235</v>
      </c>
      <c r="O53" s="6">
        <v>-190</v>
      </c>
      <c r="P53" s="6">
        <v>207.5</v>
      </c>
      <c r="Q53" s="6">
        <v>-215</v>
      </c>
      <c r="R53" s="6">
        <v>207.5</v>
      </c>
      <c r="S53" s="6">
        <v>442.5</v>
      </c>
      <c r="T53" s="9">
        <v>322.71525979042053</v>
      </c>
      <c r="U53" s="8" t="s">
        <v>117</v>
      </c>
    </row>
    <row r="54" spans="1:21">
      <c r="A54" s="7" t="s">
        <v>118</v>
      </c>
      <c r="B54" s="6" t="s">
        <v>108</v>
      </c>
      <c r="C54" s="6">
        <v>73.2</v>
      </c>
      <c r="D54" s="6">
        <v>75</v>
      </c>
      <c r="E54" s="6">
        <v>1.0820000000000001</v>
      </c>
      <c r="F54" s="6">
        <v>137.5</v>
      </c>
      <c r="G54" s="6">
        <v>-147.5</v>
      </c>
      <c r="H54" s="6">
        <v>150</v>
      </c>
      <c r="I54" s="6">
        <v>150</v>
      </c>
      <c r="J54" s="6">
        <v>80</v>
      </c>
      <c r="K54" s="6">
        <v>-87.5</v>
      </c>
      <c r="L54" s="6">
        <v>0</v>
      </c>
      <c r="M54" s="6">
        <v>80</v>
      </c>
      <c r="N54" s="6">
        <v>230</v>
      </c>
      <c r="O54" s="6">
        <v>147.5</v>
      </c>
      <c r="P54" s="6">
        <v>160</v>
      </c>
      <c r="Q54" s="6">
        <v>172.5</v>
      </c>
      <c r="R54" s="6">
        <v>172.5</v>
      </c>
      <c r="S54" s="6">
        <v>402.5</v>
      </c>
      <c r="T54" s="9">
        <v>291.77225291728973</v>
      </c>
      <c r="U54" s="8" t="s">
        <v>119</v>
      </c>
    </row>
    <row r="55" spans="1:21">
      <c r="A55" s="7" t="s">
        <v>120</v>
      </c>
      <c r="B55" s="6" t="s">
        <v>108</v>
      </c>
      <c r="C55" s="6">
        <v>71.5</v>
      </c>
      <c r="D55" s="6">
        <v>75</v>
      </c>
      <c r="E55" s="6">
        <v>1</v>
      </c>
      <c r="F55" s="6">
        <v>92.5</v>
      </c>
      <c r="G55" s="6">
        <v>97.5</v>
      </c>
      <c r="H55" s="6">
        <v>110</v>
      </c>
      <c r="I55" s="6">
        <v>110</v>
      </c>
      <c r="J55" s="6">
        <v>62.5</v>
      </c>
      <c r="K55" s="6">
        <v>70</v>
      </c>
      <c r="L55" s="6">
        <v>80</v>
      </c>
      <c r="M55" s="6">
        <v>80</v>
      </c>
      <c r="N55" s="6">
        <v>190</v>
      </c>
      <c r="O55" s="6">
        <v>142.5</v>
      </c>
      <c r="P55" s="6">
        <v>157.5</v>
      </c>
      <c r="Q55" s="6">
        <v>167.5</v>
      </c>
      <c r="R55" s="6">
        <v>167.5</v>
      </c>
      <c r="S55" s="6">
        <v>357.5</v>
      </c>
      <c r="T55" s="9">
        <v>263.6562542617321</v>
      </c>
      <c r="U55" s="8" t="s">
        <v>121</v>
      </c>
    </row>
    <row r="56" spans="1:21" s="28" customFormat="1">
      <c r="A56" s="24" t="s">
        <v>122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7"/>
      <c r="U56" s="25"/>
    </row>
    <row r="57" spans="1:21">
      <c r="A57" s="7" t="s">
        <v>123</v>
      </c>
      <c r="B57" s="6" t="s">
        <v>108</v>
      </c>
      <c r="C57" s="6">
        <v>88.7</v>
      </c>
      <c r="D57" s="6">
        <v>90</v>
      </c>
      <c r="E57" s="6">
        <v>1</v>
      </c>
      <c r="F57" s="6">
        <v>240</v>
      </c>
      <c r="G57" s="6">
        <v>-255</v>
      </c>
      <c r="H57" s="6">
        <v>255</v>
      </c>
      <c r="I57" s="6">
        <v>255</v>
      </c>
      <c r="J57" s="6">
        <v>165</v>
      </c>
      <c r="K57" s="6">
        <v>172.5</v>
      </c>
      <c r="L57" s="6">
        <v>-177.5</v>
      </c>
      <c r="M57" s="6">
        <v>172.5</v>
      </c>
      <c r="N57" s="6">
        <v>427.5</v>
      </c>
      <c r="O57" s="6">
        <v>250</v>
      </c>
      <c r="P57" s="6">
        <v>275</v>
      </c>
      <c r="Q57" s="6">
        <v>-285</v>
      </c>
      <c r="R57" s="6">
        <v>275</v>
      </c>
      <c r="S57" s="6">
        <v>702.5</v>
      </c>
      <c r="T57" s="9">
        <v>451.84798613190651</v>
      </c>
      <c r="U57" s="8" t="s">
        <v>124</v>
      </c>
    </row>
    <row r="58" spans="1:21">
      <c r="A58" s="7" t="s">
        <v>125</v>
      </c>
      <c r="B58" s="6" t="s">
        <v>108</v>
      </c>
      <c r="C58" s="6">
        <v>88</v>
      </c>
      <c r="D58" s="6">
        <v>90</v>
      </c>
      <c r="E58" s="6">
        <v>1</v>
      </c>
      <c r="F58" s="6">
        <v>237.5</v>
      </c>
      <c r="G58" s="6">
        <v>-252.5</v>
      </c>
      <c r="H58" s="6">
        <v>-252.5</v>
      </c>
      <c r="I58" s="6">
        <v>237.5</v>
      </c>
      <c r="J58" s="6">
        <v>142.5</v>
      </c>
      <c r="K58" s="6">
        <v>150</v>
      </c>
      <c r="L58" s="6">
        <v>-155</v>
      </c>
      <c r="M58" s="6">
        <v>150</v>
      </c>
      <c r="N58" s="6">
        <v>387.5</v>
      </c>
      <c r="O58" s="6">
        <v>230</v>
      </c>
      <c r="P58" s="6">
        <v>242.5</v>
      </c>
      <c r="Q58" s="6">
        <v>250</v>
      </c>
      <c r="R58" s="6">
        <v>250</v>
      </c>
      <c r="S58" s="6">
        <v>637.5</v>
      </c>
      <c r="T58" s="9">
        <v>411.76125705242157</v>
      </c>
      <c r="U58" s="8" t="s">
        <v>126</v>
      </c>
    </row>
    <row r="59" spans="1:21">
      <c r="A59" s="7" t="s">
        <v>127</v>
      </c>
      <c r="B59" s="6" t="s">
        <v>108</v>
      </c>
      <c r="C59" s="6">
        <v>87.7</v>
      </c>
      <c r="D59" s="6">
        <v>90</v>
      </c>
      <c r="E59" s="6">
        <v>1</v>
      </c>
      <c r="F59" s="6">
        <v>200</v>
      </c>
      <c r="G59" s="6">
        <v>215</v>
      </c>
      <c r="H59" s="6">
        <v>225</v>
      </c>
      <c r="I59" s="6">
        <v>225</v>
      </c>
      <c r="J59" s="6">
        <v>110</v>
      </c>
      <c r="K59" s="6">
        <v>122.5</v>
      </c>
      <c r="L59" s="6">
        <v>130</v>
      </c>
      <c r="M59" s="6">
        <v>130</v>
      </c>
      <c r="N59" s="6">
        <v>355</v>
      </c>
      <c r="O59" s="6">
        <v>215</v>
      </c>
      <c r="P59" s="6">
        <v>225</v>
      </c>
      <c r="Q59" s="6">
        <v>-237.5</v>
      </c>
      <c r="R59" s="6">
        <v>225</v>
      </c>
      <c r="S59" s="6">
        <v>580</v>
      </c>
      <c r="T59" s="9">
        <v>375.31798362731934</v>
      </c>
      <c r="U59" s="8" t="s">
        <v>128</v>
      </c>
    </row>
    <row r="60" spans="1:21" s="28" customFormat="1">
      <c r="A60" s="24" t="s">
        <v>129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7"/>
      <c r="U60" s="25"/>
    </row>
    <row r="61" spans="1:21">
      <c r="A61" s="7" t="s">
        <v>130</v>
      </c>
      <c r="B61" s="6" t="s">
        <v>108</v>
      </c>
      <c r="C61" s="6">
        <v>98.7</v>
      </c>
      <c r="D61" s="6">
        <v>100</v>
      </c>
      <c r="E61" s="6">
        <v>1</v>
      </c>
      <c r="F61" s="6">
        <v>205</v>
      </c>
      <c r="G61" s="6">
        <v>217.5</v>
      </c>
      <c r="H61" s="6">
        <v>-230</v>
      </c>
      <c r="I61" s="6">
        <v>217.5</v>
      </c>
      <c r="J61" s="6">
        <v>170</v>
      </c>
      <c r="K61" s="6">
        <v>182.5</v>
      </c>
      <c r="L61" s="6">
        <v>-190</v>
      </c>
      <c r="M61" s="6">
        <v>182.5</v>
      </c>
      <c r="N61" s="6">
        <v>400</v>
      </c>
      <c r="O61" s="6">
        <v>280</v>
      </c>
      <c r="P61" s="6">
        <v>-302.5</v>
      </c>
      <c r="Q61" s="6">
        <v>-302.5</v>
      </c>
      <c r="R61" s="6">
        <v>280</v>
      </c>
      <c r="S61" s="6">
        <v>680</v>
      </c>
      <c r="T61" s="9">
        <v>416.024010181427</v>
      </c>
      <c r="U61" s="8" t="s">
        <v>131</v>
      </c>
    </row>
    <row r="62" spans="1:21">
      <c r="A62" s="7" t="s">
        <v>132</v>
      </c>
      <c r="B62" s="6" t="s">
        <v>108</v>
      </c>
      <c r="C62" s="6">
        <v>98.8</v>
      </c>
      <c r="D62" s="6">
        <v>100</v>
      </c>
      <c r="E62" s="6">
        <v>1</v>
      </c>
      <c r="F62" s="6">
        <v>207.5</v>
      </c>
      <c r="G62" s="6">
        <v>220</v>
      </c>
      <c r="H62" s="6">
        <v>-232.5</v>
      </c>
      <c r="I62" s="6">
        <v>220</v>
      </c>
      <c r="J62" s="6">
        <v>140</v>
      </c>
      <c r="K62" s="6">
        <v>-152.5</v>
      </c>
      <c r="L62" s="6">
        <v>-152.5</v>
      </c>
      <c r="M62" s="6">
        <v>140</v>
      </c>
      <c r="N62" s="6">
        <v>360</v>
      </c>
      <c r="O62" s="6">
        <v>257.5</v>
      </c>
      <c r="P62" s="6">
        <v>272.5</v>
      </c>
      <c r="Q62" s="6">
        <v>-280</v>
      </c>
      <c r="R62" s="6">
        <v>272.5</v>
      </c>
      <c r="S62" s="6">
        <v>632.5</v>
      </c>
      <c r="T62" s="9">
        <v>386.836988478899</v>
      </c>
      <c r="U62" s="8" t="s">
        <v>133</v>
      </c>
    </row>
    <row r="63" spans="1:21">
      <c r="A63" s="7" t="s">
        <v>134</v>
      </c>
      <c r="B63" s="6" t="s">
        <v>108</v>
      </c>
      <c r="C63" s="6">
        <v>90.5</v>
      </c>
      <c r="D63" s="6">
        <v>100</v>
      </c>
      <c r="E63" s="6">
        <v>1</v>
      </c>
      <c r="F63" s="6">
        <v>175</v>
      </c>
      <c r="G63" s="6">
        <v>192.5</v>
      </c>
      <c r="H63" s="6">
        <v>205</v>
      </c>
      <c r="I63" s="6">
        <v>205</v>
      </c>
      <c r="J63" s="6">
        <v>115</v>
      </c>
      <c r="K63" s="6">
        <v>-125</v>
      </c>
      <c r="L63" s="6">
        <v>125</v>
      </c>
      <c r="M63" s="6">
        <v>125</v>
      </c>
      <c r="N63" s="6">
        <v>330</v>
      </c>
      <c r="O63" s="6">
        <v>205</v>
      </c>
      <c r="P63" s="6">
        <v>225</v>
      </c>
      <c r="Q63" s="6">
        <v>-235</v>
      </c>
      <c r="R63" s="6">
        <v>225</v>
      </c>
      <c r="S63" s="6">
        <v>555</v>
      </c>
      <c r="T63" s="9">
        <v>353.31300973892212</v>
      </c>
      <c r="U63" s="8" t="s">
        <v>135</v>
      </c>
    </row>
    <row r="64" spans="1:21">
      <c r="A64" s="10" t="s">
        <v>136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9"/>
      <c r="U64" s="8"/>
    </row>
    <row r="65" spans="1:22">
      <c r="A65" s="7" t="s">
        <v>137</v>
      </c>
      <c r="B65" s="6" t="s">
        <v>108</v>
      </c>
      <c r="C65" s="6">
        <v>106.6</v>
      </c>
      <c r="D65" s="6">
        <v>110</v>
      </c>
      <c r="E65" s="6">
        <v>1</v>
      </c>
      <c r="F65" s="6">
        <v>-192.5</v>
      </c>
      <c r="G65" s="6">
        <v>192.5</v>
      </c>
      <c r="H65" s="6">
        <v>-205</v>
      </c>
      <c r="I65" s="6">
        <v>192.5</v>
      </c>
      <c r="J65" s="6">
        <v>160</v>
      </c>
      <c r="K65" s="6">
        <v>-165</v>
      </c>
      <c r="L65" s="6">
        <v>-165</v>
      </c>
      <c r="M65" s="6">
        <v>160</v>
      </c>
      <c r="N65" s="6">
        <v>352.5</v>
      </c>
      <c r="O65" s="6">
        <v>250</v>
      </c>
      <c r="P65" s="6">
        <v>260</v>
      </c>
      <c r="Q65" s="6">
        <v>-272.5</v>
      </c>
      <c r="R65" s="6">
        <v>260</v>
      </c>
      <c r="S65" s="6">
        <v>612.5</v>
      </c>
      <c r="T65" s="9">
        <v>364.13125321269035</v>
      </c>
      <c r="U65" s="8" t="s">
        <v>138</v>
      </c>
    </row>
    <row r="66" spans="1:22" s="28" customFormat="1">
      <c r="A66" s="24" t="s">
        <v>139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7"/>
      <c r="U66" s="25"/>
    </row>
    <row r="67" spans="1:22">
      <c r="A67" s="7" t="s">
        <v>140</v>
      </c>
      <c r="B67" s="6" t="s">
        <v>108</v>
      </c>
      <c r="C67" s="6">
        <v>126.1</v>
      </c>
      <c r="D67" s="6" t="s">
        <v>59</v>
      </c>
      <c r="E67" s="6">
        <v>1</v>
      </c>
      <c r="F67" s="6">
        <v>205</v>
      </c>
      <c r="G67" s="6">
        <v>220</v>
      </c>
      <c r="H67" s="6">
        <v>-237.5</v>
      </c>
      <c r="I67" s="6">
        <v>220</v>
      </c>
      <c r="J67" s="6">
        <v>170</v>
      </c>
      <c r="K67" s="6">
        <v>182.5</v>
      </c>
      <c r="L67" s="6">
        <v>187.5</v>
      </c>
      <c r="M67" s="6">
        <v>187.5</v>
      </c>
      <c r="N67" s="6">
        <v>407.5</v>
      </c>
      <c r="O67" s="6">
        <v>205</v>
      </c>
      <c r="P67" s="6">
        <v>-227.5</v>
      </c>
      <c r="Q67" s="6">
        <v>227.5</v>
      </c>
      <c r="R67" s="6">
        <v>227.5</v>
      </c>
      <c r="S67" s="6">
        <v>635</v>
      </c>
      <c r="T67" s="9">
        <v>361.1879825592041</v>
      </c>
      <c r="U67" s="8" t="s">
        <v>141</v>
      </c>
    </row>
    <row r="68" spans="1:22" s="28" customFormat="1">
      <c r="A68" s="24" t="s">
        <v>142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7"/>
      <c r="U68" s="25"/>
    </row>
    <row r="69" spans="1:22">
      <c r="A69" s="7" t="s">
        <v>143</v>
      </c>
      <c r="B69" s="6" t="s">
        <v>144</v>
      </c>
      <c r="C69" s="6">
        <v>141</v>
      </c>
      <c r="D69" s="6" t="s">
        <v>59</v>
      </c>
      <c r="E69" s="6">
        <v>1</v>
      </c>
      <c r="F69" s="6">
        <v>247.5</v>
      </c>
      <c r="G69" s="6">
        <v>265</v>
      </c>
      <c r="H69" s="6">
        <v>275</v>
      </c>
      <c r="I69" s="6">
        <v>275</v>
      </c>
      <c r="J69" s="6">
        <v>-185</v>
      </c>
      <c r="K69" s="6">
        <v>190</v>
      </c>
      <c r="L69" s="6">
        <v>-197.5</v>
      </c>
      <c r="M69" s="6">
        <v>190</v>
      </c>
      <c r="N69" s="6">
        <v>465</v>
      </c>
      <c r="O69" s="6">
        <v>205</v>
      </c>
      <c r="P69" s="6">
        <v>230</v>
      </c>
      <c r="Q69" s="6">
        <v>240</v>
      </c>
      <c r="R69" s="6">
        <v>240</v>
      </c>
      <c r="S69" s="6">
        <v>705</v>
      </c>
      <c r="T69" s="9">
        <v>393.53100121021271</v>
      </c>
      <c r="U69" s="8" t="s">
        <v>145</v>
      </c>
    </row>
    <row r="70" spans="1:22">
      <c r="A70" s="7" t="s">
        <v>146</v>
      </c>
      <c r="B70" s="6" t="s">
        <v>144</v>
      </c>
      <c r="C70" s="6">
        <v>127.3</v>
      </c>
      <c r="D70" s="6" t="s">
        <v>59</v>
      </c>
      <c r="E70" s="6">
        <v>1</v>
      </c>
      <c r="F70" s="6">
        <v>227.5</v>
      </c>
      <c r="G70" s="6">
        <v>245</v>
      </c>
      <c r="H70" s="6">
        <v>250</v>
      </c>
      <c r="I70" s="6">
        <v>250</v>
      </c>
      <c r="J70" s="6">
        <v>-145</v>
      </c>
      <c r="K70" s="6">
        <v>157.5</v>
      </c>
      <c r="L70" s="6">
        <v>165</v>
      </c>
      <c r="M70" s="6">
        <v>165</v>
      </c>
      <c r="N70" s="6">
        <v>415</v>
      </c>
      <c r="O70" s="6">
        <v>240</v>
      </c>
      <c r="P70" s="6">
        <v>267.5</v>
      </c>
      <c r="Q70" s="6">
        <v>-272.5</v>
      </c>
      <c r="R70" s="6">
        <v>267.5</v>
      </c>
      <c r="S70" s="6">
        <v>682.5</v>
      </c>
      <c r="T70" s="9">
        <v>387.52349004149437</v>
      </c>
      <c r="U70" s="8" t="s">
        <v>147</v>
      </c>
    </row>
    <row r="71" spans="1:22">
      <c r="A71" s="7" t="s">
        <v>148</v>
      </c>
      <c r="B71" s="6" t="s">
        <v>144</v>
      </c>
      <c r="C71" s="6">
        <v>86</v>
      </c>
      <c r="D71" s="6">
        <v>90</v>
      </c>
      <c r="E71" s="6">
        <v>1</v>
      </c>
      <c r="F71" s="6">
        <v>175</v>
      </c>
      <c r="G71" s="6">
        <v>-185</v>
      </c>
      <c r="H71" s="6">
        <v>185</v>
      </c>
      <c r="I71" s="6">
        <v>185</v>
      </c>
      <c r="J71" s="6">
        <v>132.5</v>
      </c>
      <c r="K71" s="6">
        <v>-142.5</v>
      </c>
      <c r="L71" s="6">
        <v>142.5</v>
      </c>
      <c r="M71" s="6">
        <v>142.5</v>
      </c>
      <c r="N71" s="6">
        <v>327.5</v>
      </c>
      <c r="O71" s="6">
        <v>205</v>
      </c>
      <c r="P71" s="6">
        <v>230</v>
      </c>
      <c r="Q71" s="6">
        <v>240</v>
      </c>
      <c r="R71" s="6">
        <v>240</v>
      </c>
      <c r="S71" s="6">
        <v>567.5</v>
      </c>
      <c r="T71" s="9">
        <v>371.14499107003212</v>
      </c>
      <c r="U71" s="8" t="s">
        <v>149</v>
      </c>
    </row>
    <row r="72" spans="1:2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9"/>
      <c r="U72" s="8"/>
    </row>
    <row r="73" spans="1:22" s="5" customFormat="1" ht="26.25" thickBot="1">
      <c r="A73" s="1" t="s">
        <v>150</v>
      </c>
      <c r="B73" s="2" t="s">
        <v>1</v>
      </c>
      <c r="C73" s="2" t="str">
        <f>[2]Lifting!$E$7</f>
        <v>Bwt (kg)</v>
      </c>
      <c r="D73" s="2" t="str">
        <f>IF(C73="Bwt (lb)","WtCls (lb)","WtCls (kg)")</f>
        <v>WtCls (kg)</v>
      </c>
      <c r="E73" s="2" t="s">
        <v>2</v>
      </c>
      <c r="F73" s="2" t="s">
        <v>3</v>
      </c>
      <c r="G73" s="2" t="s">
        <v>4</v>
      </c>
      <c r="H73" s="2" t="s">
        <v>5</v>
      </c>
      <c r="I73" s="2" t="s">
        <v>6</v>
      </c>
      <c r="J73" s="2" t="s">
        <v>7</v>
      </c>
      <c r="K73" s="2" t="s">
        <v>8</v>
      </c>
      <c r="L73" s="2" t="s">
        <v>9</v>
      </c>
      <c r="M73" s="2" t="s">
        <v>10</v>
      </c>
      <c r="N73" s="2" t="s">
        <v>11</v>
      </c>
      <c r="O73" s="2" t="s">
        <v>12</v>
      </c>
      <c r="P73" s="2" t="s">
        <v>13</v>
      </c>
      <c r="Q73" s="2" t="s">
        <v>14</v>
      </c>
      <c r="R73" s="2" t="s">
        <v>15</v>
      </c>
      <c r="S73" s="3" t="s">
        <v>151</v>
      </c>
      <c r="T73" s="3" t="s">
        <v>17</v>
      </c>
      <c r="U73" s="4" t="s">
        <v>18</v>
      </c>
    </row>
    <row r="74" spans="1:22" s="18" customFormat="1" ht="17.25" customHeight="1">
      <c r="A74" s="11" t="s">
        <v>152</v>
      </c>
      <c r="B74" s="12" t="s">
        <v>153</v>
      </c>
      <c r="C74" s="12">
        <v>89.95</v>
      </c>
      <c r="D74" s="12" t="e">
        <f>VLOOKUP(IF(#REF!="WtCls (lb)",C74/2.2046,C74),[2]DATA!$D$3:$H$15,IF(LEFT(B74,1)="M",2,3)+IF(AND(E74,E74&lt;24),2,0),TRUE)</f>
        <v>#REF!</v>
      </c>
      <c r="E74" s="13">
        <v>1</v>
      </c>
      <c r="F74" s="14"/>
      <c r="G74" s="12"/>
      <c r="H74" s="13"/>
      <c r="I74" s="13"/>
      <c r="J74" s="15">
        <v>52.5</v>
      </c>
      <c r="K74" s="15">
        <v>57.5</v>
      </c>
      <c r="L74" s="15">
        <v>62.5</v>
      </c>
      <c r="M74" s="21">
        <v>62.5</v>
      </c>
      <c r="N74" s="19"/>
      <c r="O74" s="20"/>
      <c r="P74" s="21"/>
      <c r="Q74" s="21"/>
      <c r="R74" s="13"/>
      <c r="S74" s="13"/>
      <c r="T74" s="13" t="e">
        <f>#REF!*M74</f>
        <v>#REF!</v>
      </c>
      <c r="U74" s="8" t="s">
        <v>154</v>
      </c>
      <c r="V74" s="17"/>
    </row>
    <row r="75" spans="1:22" s="18" customFormat="1" ht="17.25" customHeight="1">
      <c r="A75" s="11" t="s">
        <v>155</v>
      </c>
      <c r="B75" s="12" t="s">
        <v>156</v>
      </c>
      <c r="C75" s="12">
        <v>79.5</v>
      </c>
      <c r="D75" s="12" t="e">
        <f>VLOOKUP(IF(#REF!="WtCls (lb)",C75/2.2046,C75),[2]DATA!$D$3:$H$15,IF(LEFT(B75,1)="M",2,3)+IF(AND(E75,E75&lt;24),2,0),TRUE)</f>
        <v>#REF!</v>
      </c>
      <c r="E75" s="13">
        <v>1</v>
      </c>
      <c r="F75" s="14"/>
      <c r="G75" s="12"/>
      <c r="H75" s="13"/>
      <c r="I75" s="13"/>
      <c r="J75" s="15">
        <v>102.5</v>
      </c>
      <c r="K75" s="15">
        <v>107.5</v>
      </c>
      <c r="L75" s="16">
        <v>-110</v>
      </c>
      <c r="M75" s="21">
        <v>107.5</v>
      </c>
      <c r="N75" s="19"/>
      <c r="O75" s="19"/>
      <c r="P75" s="21"/>
      <c r="Q75" s="21"/>
      <c r="R75" s="13"/>
      <c r="S75" s="13"/>
      <c r="T75" s="13" t="e">
        <f>#REF!*M75</f>
        <v>#REF!</v>
      </c>
      <c r="U75" s="8" t="s">
        <v>157</v>
      </c>
      <c r="V75" s="17"/>
    </row>
    <row r="76" spans="1:22" s="18" customFormat="1" ht="17.25" customHeight="1">
      <c r="A76" s="11" t="s">
        <v>158</v>
      </c>
      <c r="B76" s="12" t="s">
        <v>156</v>
      </c>
      <c r="C76" s="12">
        <v>106</v>
      </c>
      <c r="D76" s="12" t="e">
        <f>VLOOKUP(IF(#REF!="WtCls (lb)",C76/2.2046,C76),[2]DATA!$D$3:$H$15,IF(LEFT(B76,1)="M",2,3)+IF(AND(E76,E76&lt;24),2,0),TRUE)</f>
        <v>#REF!</v>
      </c>
      <c r="E76" s="13">
        <v>1.1299999999999999</v>
      </c>
      <c r="F76" s="14"/>
      <c r="G76" s="12"/>
      <c r="H76" s="13"/>
      <c r="I76" s="13"/>
      <c r="J76" s="15">
        <v>150</v>
      </c>
      <c r="K76" s="15">
        <v>157.5</v>
      </c>
      <c r="L76" s="15">
        <v>160</v>
      </c>
      <c r="M76" s="21">
        <v>160</v>
      </c>
      <c r="N76" s="19"/>
      <c r="O76" s="20"/>
      <c r="P76" s="21"/>
      <c r="Q76" s="21"/>
      <c r="R76" s="13"/>
      <c r="S76" s="13"/>
      <c r="T76" s="13" t="e">
        <f>#REF!*M76</f>
        <v>#REF!</v>
      </c>
      <c r="U76" s="8" t="s">
        <v>159</v>
      </c>
      <c r="V76" s="17"/>
    </row>
    <row r="77" spans="1:22" s="18" customFormat="1" ht="17.25" customHeight="1">
      <c r="A77" s="11" t="s">
        <v>160</v>
      </c>
      <c r="B77" s="12" t="s">
        <v>161</v>
      </c>
      <c r="C77" s="12">
        <v>87.1</v>
      </c>
      <c r="D77" s="12" t="e">
        <f>VLOOKUP(IF(#REF!="WtCls (lb)",C77/2.2046,C77),[2]DATA!$D$3:$H$15,IF(LEFT(B77,1)="M",2,3)+IF(AND(E77,E77&lt;24),2,0),TRUE)</f>
        <v>#REF!</v>
      </c>
      <c r="E77" s="13">
        <v>1.58</v>
      </c>
      <c r="F77" s="14"/>
      <c r="G77" s="12"/>
      <c r="H77" s="13"/>
      <c r="I77" s="13"/>
      <c r="J77" s="15">
        <v>125</v>
      </c>
      <c r="K77" s="15">
        <v>130</v>
      </c>
      <c r="L77" s="15">
        <v>137.5</v>
      </c>
      <c r="M77" s="21">
        <v>137.5</v>
      </c>
      <c r="N77" s="20"/>
      <c r="O77" s="20"/>
      <c r="P77" s="21"/>
      <c r="Q77" s="21"/>
      <c r="R77" s="13"/>
      <c r="S77" s="13"/>
      <c r="T77" s="13" t="e">
        <f>#REF!*M77</f>
        <v>#REF!</v>
      </c>
      <c r="U77" s="8" t="s">
        <v>162</v>
      </c>
      <c r="V77" s="17"/>
    </row>
    <row r="78" spans="1:22" s="18" customFormat="1" ht="17.25" customHeight="1">
      <c r="A78" s="11" t="s">
        <v>163</v>
      </c>
      <c r="B78" s="12" t="s">
        <v>161</v>
      </c>
      <c r="C78" s="12">
        <v>73.599999999999994</v>
      </c>
      <c r="D78" s="12" t="e">
        <f>VLOOKUP(IF(#REF!="WtCls (lb)",C78/2.2046,C78),[2]DATA!$D$3:$H$15,IF(LEFT(B78,1)="M",2,3)+IF(AND(E78,E78&lt;24),2,0),TRUE)</f>
        <v>#REF!</v>
      </c>
      <c r="E78" s="13">
        <v>1.06</v>
      </c>
      <c r="F78" s="14"/>
      <c r="G78" s="12"/>
      <c r="H78" s="13"/>
      <c r="I78" s="13"/>
      <c r="J78" s="15">
        <v>130</v>
      </c>
      <c r="K78" s="16">
        <v>-137.5</v>
      </c>
      <c r="L78" s="16">
        <v>-137.5</v>
      </c>
      <c r="M78" s="21">
        <v>130</v>
      </c>
      <c r="N78" s="19"/>
      <c r="O78" s="20"/>
      <c r="P78" s="21"/>
      <c r="Q78" s="21"/>
      <c r="R78" s="13"/>
      <c r="S78" s="13"/>
      <c r="T78" s="13" t="e">
        <f>#REF!*M78</f>
        <v>#REF!</v>
      </c>
      <c r="U78" s="8" t="s">
        <v>164</v>
      </c>
      <c r="V78" s="17"/>
    </row>
    <row r="79" spans="1:22" s="18" customFormat="1" ht="17.25" customHeight="1">
      <c r="A79" s="11" t="s">
        <v>165</v>
      </c>
      <c r="B79" s="12" t="s">
        <v>161</v>
      </c>
      <c r="C79" s="12">
        <v>81.2</v>
      </c>
      <c r="D79" s="12" t="e">
        <f>VLOOKUP(IF(#REF!="WtCls (lb)",C79/2.2046,C79),[2]DATA!$D$3:$H$15,IF(LEFT(B79,1)="M",2,3)+IF(AND(E79,E79&lt;24),2,0),TRUE)</f>
        <v>#REF!</v>
      </c>
      <c r="E79" s="13">
        <v>1.21</v>
      </c>
      <c r="F79" s="14"/>
      <c r="G79" s="12"/>
      <c r="H79" s="13"/>
      <c r="I79" s="13"/>
      <c r="J79" s="15">
        <v>132.5</v>
      </c>
      <c r="K79" s="15">
        <v>137.5</v>
      </c>
      <c r="L79" s="16">
        <v>-142.5</v>
      </c>
      <c r="M79" s="21">
        <v>137.5</v>
      </c>
      <c r="N79" s="20"/>
      <c r="O79" s="20"/>
      <c r="P79" s="21"/>
      <c r="Q79" s="21"/>
      <c r="R79" s="13"/>
      <c r="S79" s="13"/>
      <c r="T79" s="13" t="e">
        <f>#REF!*M79</f>
        <v>#REF!</v>
      </c>
      <c r="U79" s="8" t="s">
        <v>166</v>
      </c>
      <c r="V79" s="17"/>
    </row>
    <row r="80" spans="1:22" s="18" customFormat="1" ht="17.25" customHeight="1">
      <c r="A80" s="11" t="s">
        <v>167</v>
      </c>
      <c r="B80" s="12" t="s">
        <v>161</v>
      </c>
      <c r="C80" s="12">
        <v>87.5</v>
      </c>
      <c r="D80" s="12" t="e">
        <f>VLOOKUP(IF(#REF!="WtCls (lb)",C80/2.2046,C80),[2]DATA!$D$3:$H$15,IF(LEFT(B80,1)="M",2,3)+IF(AND(E80,E80&lt;24),2,0),TRUE)</f>
        <v>#REF!</v>
      </c>
      <c r="E80" s="13">
        <v>1</v>
      </c>
      <c r="F80" s="14"/>
      <c r="G80" s="12"/>
      <c r="H80" s="13"/>
      <c r="I80" s="13"/>
      <c r="J80" s="16">
        <v>-137.5</v>
      </c>
      <c r="K80" s="16">
        <v>-137.5</v>
      </c>
      <c r="L80" s="16">
        <v>-157.5</v>
      </c>
      <c r="M80" s="21" t="e">
        <f>IF(MAX(#REF!)&gt;0,MAX(ABS(J80)*#REF!,ABS(K80)*#REF!,ABS(L80)*#REF!),0)</f>
        <v>#REF!</v>
      </c>
      <c r="N80" s="20"/>
      <c r="O80" s="20"/>
      <c r="P80" s="21"/>
      <c r="Q80" s="21"/>
      <c r="R80" s="13"/>
      <c r="S80" s="13"/>
      <c r="T80" s="13" t="e">
        <f>#REF!*M80</f>
        <v>#REF!</v>
      </c>
      <c r="U80" s="23"/>
      <c r="V80" s="17"/>
    </row>
    <row r="81" spans="1:22" s="18" customFormat="1" ht="17.25" customHeight="1">
      <c r="A81" s="11" t="s">
        <v>168</v>
      </c>
      <c r="B81" s="12" t="s">
        <v>161</v>
      </c>
      <c r="C81" s="12">
        <v>84.9</v>
      </c>
      <c r="D81" s="12" t="e">
        <f>VLOOKUP(IF(#REF!="WtCls (lb)",C81/2.2046,C81),[2]DATA!$D$3:$H$15,IF(LEFT(B81,1)="M",2,3)+IF(AND(E81,E81&lt;24),2,0),TRUE)</f>
        <v>#REF!</v>
      </c>
      <c r="E81" s="13">
        <v>1.04</v>
      </c>
      <c r="F81" s="14"/>
      <c r="G81" s="12"/>
      <c r="H81" s="13"/>
      <c r="I81" s="13"/>
      <c r="J81" s="15">
        <v>145</v>
      </c>
      <c r="K81" s="16">
        <v>-152.5</v>
      </c>
      <c r="L81" s="16">
        <v>-152.5</v>
      </c>
      <c r="M81" s="21">
        <v>145</v>
      </c>
      <c r="N81" s="19"/>
      <c r="O81" s="19"/>
      <c r="P81" s="21"/>
      <c r="Q81" s="21"/>
      <c r="R81" s="13"/>
      <c r="S81" s="13"/>
      <c r="T81" s="13" t="e">
        <f>#REF!*M81</f>
        <v>#REF!</v>
      </c>
      <c r="U81" s="8" t="s">
        <v>169</v>
      </c>
      <c r="V81" s="17"/>
    </row>
    <row r="82" spans="1:22" ht="17.25" customHeight="1">
      <c r="A82" s="11" t="s">
        <v>170</v>
      </c>
      <c r="B82" s="12" t="s">
        <v>161</v>
      </c>
      <c r="C82" s="12">
        <v>94.5</v>
      </c>
      <c r="D82" s="12" t="e">
        <f>VLOOKUP(IF(#REF!="WtCls (lb)",C82/2.2046,C82),[2]DATA!$D$3:$H$15,IF(LEFT(B82,1)="M",2,3)+IF(AND(E82,E82&lt;24),2,0),TRUE)</f>
        <v>#REF!</v>
      </c>
      <c r="E82" s="22">
        <v>1</v>
      </c>
      <c r="J82" s="15">
        <v>160</v>
      </c>
      <c r="K82" s="15">
        <v>170</v>
      </c>
      <c r="L82" s="16">
        <v>-175</v>
      </c>
      <c r="M82" s="21">
        <v>170</v>
      </c>
      <c r="U82" s="8" t="s">
        <v>171</v>
      </c>
    </row>
  </sheetData>
  <sortState ref="A34:AG38">
    <sortCondition descending="1" ref="T34:T38"/>
  </sortState>
  <mergeCells count="2">
    <mergeCell ref="A1:A2"/>
    <mergeCell ref="B1:U2"/>
  </mergeCells>
  <conditionalFormatting sqref="R3:R4">
    <cfRule type="expression" dxfId="21" priority="39" stopIfTrue="1">
      <formula>AND(COLUMN(R3)=#REF!)</formula>
    </cfRule>
  </conditionalFormatting>
  <conditionalFormatting sqref="F3:Q73">
    <cfRule type="cellIs" dxfId="20" priority="43" stopIfTrue="1" operator="lessThan">
      <formula>0</formula>
    </cfRule>
  </conditionalFormatting>
  <conditionalFormatting sqref="R73">
    <cfRule type="expression" dxfId="19" priority="33" stopIfTrue="1">
      <formula>AND(COLUMN(R73)=#REF!)</formula>
    </cfRule>
  </conditionalFormatting>
  <conditionalFormatting sqref="R6">
    <cfRule type="cellIs" dxfId="18" priority="32" stopIfTrue="1" operator="lessThan">
      <formula>0</formula>
    </cfRule>
  </conditionalFormatting>
  <conditionalFormatting sqref="S5:S72">
    <cfRule type="expression" dxfId="17" priority="76" stopIfTrue="1">
      <formula>AND(#REF!=1)</formula>
    </cfRule>
  </conditionalFormatting>
  <conditionalFormatting sqref="T5:T72">
    <cfRule type="expression" dxfId="16" priority="78" stopIfTrue="1">
      <formula>AND(#REF!=2)</formula>
    </cfRule>
  </conditionalFormatting>
  <conditionalFormatting sqref="U80">
    <cfRule type="expression" dxfId="15" priority="121" stopIfTrue="1">
      <formula>AND(#REF!=2)</formula>
    </cfRule>
  </conditionalFormatting>
  <conditionalFormatting sqref="V74:V81">
    <cfRule type="expression" dxfId="14" priority="166" stopIfTrue="1">
      <formula>OR(A74=$A$1,AND(B74=$A$3,D74=$A$2,#REF!=1,V74&lt;&gt;""),AND(V74&lt;&gt;"",B74=$A$3,OR(#REF!=2,#REF!=3)))</formula>
    </cfRule>
  </conditionalFormatting>
  <conditionalFormatting sqref="G74:G81 P74:Q81 M74:M82 B74:D82">
    <cfRule type="expression" dxfId="13" priority="169" stopIfTrue="1">
      <formula>AND(ROW(B74)=#REF!)</formula>
    </cfRule>
  </conditionalFormatting>
  <conditionalFormatting sqref="R74:R81 H74:H81 J74:J82">
    <cfRule type="expression" dxfId="12" priority="173" stopIfTrue="1">
      <formula>AND(#REF!=0,COLUMN(H74)=#REF!,ROW(H74)=#REF!)</formula>
    </cfRule>
    <cfRule type="expression" dxfId="11" priority="174" stopIfTrue="1">
      <formula>OR(AND(#REF!=1,COLUMN(H74)&lt;=#REF!,ROW(H74)=#REF!),AND(#REF!=1,COLUMN(H74)=#REF!,ROW(H74)&lt;=#REF!))</formula>
    </cfRule>
  </conditionalFormatting>
  <conditionalFormatting sqref="N74:O81 I74:I81 S74:T81">
    <cfRule type="expression" dxfId="10" priority="179" stopIfTrue="1">
      <formula>AND(#REF!=0,COLUMN(I74)=#REF!,ROW(I74)=#REF!)</formula>
    </cfRule>
    <cfRule type="expression" dxfId="9" priority="180" stopIfTrue="1">
      <formula>OR(AND(#REF!=1,COLUMN(I74)&lt;=#REF!,ROW(I74)=#REF!),AND(#REF!=1,COLUMN(I74)=#REF!,ROW(I74)&lt;=#REF!))</formula>
    </cfRule>
    <cfRule type="expression" dxfId="8" priority="181" stopIfTrue="1">
      <formula>AND(I74="",#REF!&lt;&gt;0,#REF!&lt;&gt;0,#REF!&lt;$W$5)</formula>
    </cfRule>
  </conditionalFormatting>
  <conditionalFormatting sqref="K76:L82">
    <cfRule type="expression" dxfId="7" priority="189" stopIfTrue="1">
      <formula>OR(AND(#REF!=1,COLUMN(K76)&lt;=#REF!,ROW(K76)=#REF!),AND(#REF!=1,COLUMN(K76)=#REF!,ROW(K76)&lt;=#REF!))</formula>
    </cfRule>
    <cfRule type="expression" dxfId="6" priority="190" stopIfTrue="1">
      <formula>AND(K76="",#REF!&lt;&gt;0,$W76&lt;&gt;0,$W76&lt;$W$5)</formula>
    </cfRule>
    <cfRule type="expression" dxfId="5" priority="191" stopIfTrue="1">
      <formula>AND(#REF!=0,COLUMN(K76)=#REF!,ROW(K76)=#REF!)</formula>
    </cfRule>
  </conditionalFormatting>
  <conditionalFormatting sqref="K74:L75">
    <cfRule type="expression" dxfId="4" priority="196" stopIfTrue="1">
      <formula>AND(#REF!=0,COLUMN(K74)=#REF!,ROW(K74)=#REF!)</formula>
    </cfRule>
    <cfRule type="expression" dxfId="3" priority="197" stopIfTrue="1">
      <formula>OR(AND(#REF!=1,COLUMN(K74)&lt;=#REF!,ROW(K74)=#REF!),AND(#REF!=1,COLUMN(K74)=#REF!,ROW(K74)&lt;=#REF!))</formula>
    </cfRule>
    <cfRule type="expression" dxfId="2" priority="198" stopIfTrue="1">
      <formula>AND(K74="",#REF!&lt;&gt;0,$W74&lt;&gt;0,$W74&lt;$W$5)</formula>
    </cfRule>
  </conditionalFormatting>
  <conditionalFormatting sqref="A74:A82">
    <cfRule type="cellIs" dxfId="1" priority="199" stopIfTrue="1" operator="equal">
      <formula>$A$1</formula>
    </cfRule>
    <cfRule type="expression" dxfId="0" priority="200" stopIfTrue="1">
      <formula>AND(ROW(A74)=#REF!)</formula>
    </cfRule>
  </conditionalFormatting>
  <dataValidations count="3">
    <dataValidation type="custom" errorStyle="warning" allowBlank="1" showInputMessage="1" showErrorMessage="1" errorTitle="Check Entered Weight" error="Must be a multiple of 2.5 kg/5 lb unless this is a World Record attempt" sqref="R74:R81 H74:H81 J74:J82">
      <formula1>AND(MOD(H74,IF(#REF!="Lb",5,2.5))=0)</formula1>
    </dataValidation>
    <dataValidation type="custom" errorStyle="warning" allowBlank="1" showInputMessage="1" showErrorMessage="1" errorTitle="Check Entered Weight" error="Must be a multiple of 2.5 kg/5 lb unless this is a World Record attempt" sqref="S74:T81 N74:O81 K74:L82 I74:I81">
      <formula1>OR(I74=0,AND(I74&gt;H74,I74&gt;=ABS(H74),MOD(I74,IF(#REF!="Lb",5,2.5))=0))</formula1>
    </dataValidation>
    <dataValidation type="list" allowBlank="1" showInputMessage="1" showErrorMessage="1" sqref="B74:B82">
      <formula1>INDIRECT(#REF!)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workbookViewId="0">
      <selection sqref="A1:XFD1"/>
    </sheetView>
  </sheetViews>
  <sheetFormatPr defaultRowHeight="15"/>
  <cols>
    <col min="1" max="1" width="19.42578125" bestFit="1" customWidth="1"/>
    <col min="2" max="2" width="38" bestFit="1" customWidth="1"/>
    <col min="3" max="3" width="13.28515625" bestFit="1" customWidth="1"/>
    <col min="4" max="4" width="8.140625" bestFit="1" customWidth="1"/>
    <col min="5" max="5" width="6" bestFit="1" customWidth="1"/>
  </cols>
  <sheetData>
    <row r="2" spans="1:5">
      <c r="A2" t="s">
        <v>30</v>
      </c>
      <c r="B2" t="s">
        <v>172</v>
      </c>
      <c r="C2" t="s">
        <v>173</v>
      </c>
      <c r="D2" t="s">
        <v>174</v>
      </c>
      <c r="E2">
        <v>127.5</v>
      </c>
    </row>
    <row r="3" spans="1:5">
      <c r="A3" t="s">
        <v>30</v>
      </c>
      <c r="B3" t="s">
        <v>172</v>
      </c>
      <c r="C3" t="s">
        <v>173</v>
      </c>
      <c r="D3" t="s">
        <v>174</v>
      </c>
      <c r="E3">
        <v>137.5</v>
      </c>
    </row>
    <row r="4" spans="1:5">
      <c r="A4" t="s">
        <v>90</v>
      </c>
      <c r="B4" t="s">
        <v>175</v>
      </c>
      <c r="C4" t="s">
        <v>176</v>
      </c>
      <c r="D4" t="s">
        <v>177</v>
      </c>
      <c r="E4">
        <v>235</v>
      </c>
    </row>
    <row r="5" spans="1:5">
      <c r="A5" t="s">
        <v>90</v>
      </c>
      <c r="B5" t="s">
        <v>175</v>
      </c>
      <c r="C5" t="s">
        <v>176</v>
      </c>
      <c r="D5" t="s">
        <v>178</v>
      </c>
      <c r="E5">
        <v>505</v>
      </c>
    </row>
    <row r="6" spans="1:5">
      <c r="A6" t="s">
        <v>93</v>
      </c>
      <c r="B6" t="s">
        <v>175</v>
      </c>
      <c r="C6" t="s">
        <v>176</v>
      </c>
      <c r="D6" t="s">
        <v>177</v>
      </c>
      <c r="E6">
        <v>247.5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Amy</cp:lastModifiedBy>
  <cp:revision/>
  <dcterms:created xsi:type="dcterms:W3CDTF">2014-02-02T23:39:09Z</dcterms:created>
  <dcterms:modified xsi:type="dcterms:W3CDTF">2015-09-01T18:37:58Z</dcterms:modified>
</cp:coreProperties>
</file>